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17328" windowHeight="3696"/>
  </bookViews>
  <sheets>
    <sheet name="破紀錄彙整" sheetId="34" r:id="rId1"/>
    <sheet name="破紀錄一覽表" sheetId="35" state="hidden" r:id="rId2"/>
    <sheet name="100自" sheetId="33" r:id="rId3"/>
    <sheet name="100蛙" sheetId="45" r:id="rId4"/>
    <sheet name="100仰" sheetId="44" r:id="rId5"/>
    <sheet name="100蝶" sheetId="46" r:id="rId6"/>
    <sheet name="50蝶" sheetId="47" r:id="rId7"/>
    <sheet name="50仰" sheetId="48" r:id="rId8"/>
    <sheet name="50蛙" sheetId="49" r:id="rId9"/>
    <sheet name="50自" sheetId="50" r:id="rId10"/>
    <sheet name="100自 (9)" sheetId="51" state="hidden" r:id="rId11"/>
    <sheet name="接力" sheetId="2" r:id="rId12"/>
    <sheet name="工作表1" sheetId="52" state="hidden" r:id="rId13"/>
  </sheets>
  <definedNames>
    <definedName name="_xlnm._FilterDatabase" localSheetId="4" hidden="1">'100仰'!$B$1:$K$1</definedName>
    <definedName name="_xlnm._FilterDatabase" localSheetId="2" hidden="1">'100自'!$B$1:$K$1</definedName>
    <definedName name="_xlnm._FilterDatabase" localSheetId="10" hidden="1">'100自 (9)'!$B$2:$L$2</definedName>
    <definedName name="_xlnm._FilterDatabase" localSheetId="3" hidden="1">'100蛙'!$B$1:$K$1</definedName>
    <definedName name="_xlnm._FilterDatabase" localSheetId="5" hidden="1">'100蝶'!$B$1:$K$1</definedName>
    <definedName name="_xlnm._FilterDatabase" localSheetId="7" hidden="1">'50仰'!$B$1:$J$1</definedName>
    <definedName name="_xlnm._FilterDatabase" localSheetId="9" hidden="1">'50自'!$B$1:$K$1</definedName>
    <definedName name="_xlnm._FilterDatabase" localSheetId="8" hidden="1">'50蛙'!$B$1:$K$1</definedName>
    <definedName name="_xlnm._FilterDatabase" localSheetId="6" hidden="1">'50蝶'!$B$1:$J$1</definedName>
    <definedName name="_xlnm.Print_Area" localSheetId="4">'100仰'!$A$41:$J$43</definedName>
    <definedName name="_xlnm.Print_Area" localSheetId="2">'100自'!$A$52:$G$56</definedName>
    <definedName name="_xlnm.Print_Area" localSheetId="3">'100蛙'!$A$50:$J$58</definedName>
    <definedName name="_xlnm.Print_Area" localSheetId="5">'100蝶'!$6:$8</definedName>
    <definedName name="_xlnm.Print_Titles" localSheetId="4">'100仰'!$1:$1</definedName>
    <definedName name="_xlnm.Print_Titles" localSheetId="2">'100自'!$1:$1</definedName>
    <definedName name="_xlnm.Print_Titles" localSheetId="10">'100自 (9)'!$2:$2</definedName>
    <definedName name="_xlnm.Print_Titles" localSheetId="3">'100蛙'!$1:$1</definedName>
    <definedName name="_xlnm.Print_Titles" localSheetId="5">'100蝶'!$1:$1</definedName>
    <definedName name="_xlnm.Print_Titles" localSheetId="7">'50仰'!$1:$1</definedName>
    <definedName name="_xlnm.Print_Titles" localSheetId="9">'50自'!$1:$1</definedName>
    <definedName name="_xlnm.Print_Titles" localSheetId="8">'50蛙'!$1:$1</definedName>
    <definedName name="_xlnm.Print_Titles" localSheetId="6">'50蝶'!$1:$1</definedName>
    <definedName name="_xlnm.Print_Titles" localSheetId="1">破紀錄一覽表!$2:$2</definedName>
    <definedName name="_xlnm.Print_Titles" localSheetId="11">接力!$1:$1</definedName>
  </definedNames>
  <calcPr calcId="145621"/>
</workbook>
</file>

<file path=xl/calcChain.xml><?xml version="1.0" encoding="utf-8"?>
<calcChain xmlns="http://schemas.openxmlformats.org/spreadsheetml/2006/main">
  <c r="J14" i="34" l="1"/>
  <c r="J13" i="34"/>
  <c r="J12" i="34"/>
  <c r="J11" i="34"/>
  <c r="J10" i="34"/>
  <c r="B32" i="2"/>
  <c r="B30" i="2"/>
  <c r="B31" i="2"/>
  <c r="B26" i="2"/>
  <c r="B27" i="2"/>
  <c r="B24" i="2"/>
  <c r="B20" i="2"/>
  <c r="B22" i="2"/>
  <c r="B21" i="2"/>
  <c r="B23" i="2"/>
  <c r="B15" i="2"/>
  <c r="B17" i="2"/>
  <c r="B16" i="2"/>
  <c r="B14" i="2"/>
  <c r="B12" i="2"/>
  <c r="B13" i="2"/>
  <c r="B11" i="2"/>
  <c r="H30" i="47" l="1"/>
  <c r="J8" i="34"/>
  <c r="H10" i="2" l="1"/>
  <c r="B10" i="2"/>
  <c r="H9" i="2"/>
  <c r="H8" i="2"/>
  <c r="B8" i="2"/>
  <c r="H7" i="2"/>
  <c r="B7" i="2"/>
  <c r="H6" i="2"/>
  <c r="B6" i="2"/>
  <c r="H5" i="2"/>
  <c r="B5" i="2"/>
  <c r="H4" i="2"/>
  <c r="B4" i="2"/>
  <c r="H3" i="2"/>
  <c r="B3" i="2"/>
  <c r="H2" i="2"/>
  <c r="B2" i="2"/>
  <c r="J45" i="50" l="1"/>
  <c r="H45" i="50"/>
  <c r="B45" i="50"/>
  <c r="J44" i="50"/>
  <c r="H44" i="50"/>
  <c r="B44" i="50"/>
  <c r="J43" i="50"/>
  <c r="H43" i="50"/>
  <c r="B43" i="50"/>
  <c r="J42" i="50"/>
  <c r="H42" i="50"/>
  <c r="B42" i="50"/>
  <c r="J41" i="50"/>
  <c r="H41" i="50"/>
  <c r="B41" i="50"/>
  <c r="J40" i="50"/>
  <c r="H40" i="50"/>
  <c r="B40" i="50"/>
  <c r="J39" i="50"/>
  <c r="H39" i="50"/>
  <c r="B39" i="50"/>
  <c r="J38" i="50"/>
  <c r="H38" i="50"/>
  <c r="B38" i="50"/>
  <c r="J37" i="50"/>
  <c r="H37" i="50"/>
  <c r="B37" i="50"/>
  <c r="J36" i="50"/>
  <c r="H36" i="50"/>
  <c r="J35" i="50"/>
  <c r="H35" i="50"/>
  <c r="B35" i="50"/>
  <c r="J34" i="50"/>
  <c r="H34" i="50"/>
  <c r="B34" i="50"/>
  <c r="J33" i="50"/>
  <c r="H33" i="50"/>
  <c r="B33" i="50"/>
  <c r="J32" i="50"/>
  <c r="H32" i="50"/>
  <c r="B32" i="50"/>
  <c r="J15" i="50" l="1"/>
  <c r="H15" i="50"/>
  <c r="B15" i="50"/>
  <c r="J14" i="50"/>
  <c r="H14" i="50"/>
  <c r="B14" i="50"/>
  <c r="J13" i="50"/>
  <c r="H13" i="50"/>
  <c r="B13" i="50"/>
  <c r="J12" i="50"/>
  <c r="H12" i="50"/>
  <c r="B12" i="50"/>
  <c r="J11" i="50"/>
  <c r="H11" i="50"/>
  <c r="B11" i="50"/>
  <c r="J62" i="49" l="1"/>
  <c r="H62" i="49"/>
  <c r="J61" i="49"/>
  <c r="H61" i="49"/>
  <c r="J60" i="49"/>
  <c r="H60" i="49"/>
  <c r="B60" i="49"/>
  <c r="J59" i="49"/>
  <c r="H59" i="49"/>
  <c r="B59" i="49"/>
  <c r="J58" i="49"/>
  <c r="H58" i="49"/>
  <c r="B58" i="49"/>
  <c r="J57" i="49"/>
  <c r="H57" i="49"/>
  <c r="B57" i="49"/>
  <c r="J56" i="49"/>
  <c r="H56" i="49"/>
  <c r="B56" i="49"/>
  <c r="J55" i="49"/>
  <c r="H55" i="49"/>
  <c r="J54" i="49"/>
  <c r="H54" i="49"/>
  <c r="B54" i="49"/>
  <c r="J53" i="49"/>
  <c r="H53" i="49"/>
  <c r="B53" i="49"/>
  <c r="J52" i="49"/>
  <c r="H52" i="49"/>
  <c r="B52" i="49"/>
  <c r="J51" i="49"/>
  <c r="H51" i="49"/>
  <c r="B51" i="49"/>
  <c r="J50" i="49"/>
  <c r="H50" i="49"/>
  <c r="B50" i="49"/>
  <c r="J49" i="49"/>
  <c r="H49" i="49"/>
  <c r="B49" i="49"/>
  <c r="J48" i="49"/>
  <c r="H48" i="49"/>
  <c r="B48" i="49"/>
  <c r="J47" i="49"/>
  <c r="H47" i="49"/>
  <c r="B47" i="49"/>
  <c r="J46" i="49"/>
  <c r="H46" i="49"/>
  <c r="B46" i="49"/>
  <c r="J45" i="49"/>
  <c r="H45" i="49"/>
  <c r="B45" i="49"/>
  <c r="J17" i="49" l="1"/>
  <c r="H17" i="49"/>
  <c r="B17" i="49"/>
  <c r="J16" i="49"/>
  <c r="H16" i="49"/>
  <c r="B16" i="49"/>
  <c r="J15" i="49"/>
  <c r="H15" i="49"/>
  <c r="B15" i="49"/>
  <c r="J14" i="49"/>
  <c r="H14" i="49"/>
  <c r="B14" i="49"/>
  <c r="J13" i="49"/>
  <c r="H13" i="49"/>
  <c r="B13" i="49"/>
  <c r="J12" i="49"/>
  <c r="H12" i="49"/>
  <c r="B12" i="49"/>
  <c r="J11" i="49"/>
  <c r="H11" i="49"/>
  <c r="B11" i="49"/>
  <c r="J10" i="49"/>
  <c r="H10" i="49"/>
  <c r="B10" i="49"/>
  <c r="J9" i="49"/>
  <c r="H9" i="49"/>
  <c r="J8" i="49"/>
  <c r="H8" i="49"/>
  <c r="B8" i="49"/>
  <c r="J7" i="49"/>
  <c r="H7" i="49"/>
  <c r="B7" i="49"/>
  <c r="J6" i="49"/>
  <c r="H6" i="49"/>
  <c r="B6" i="49"/>
  <c r="J5" i="49"/>
  <c r="H5" i="49"/>
  <c r="B5" i="49"/>
  <c r="J4" i="49"/>
  <c r="H4" i="49"/>
  <c r="B4" i="49"/>
  <c r="J3" i="49"/>
  <c r="H3" i="49"/>
  <c r="B3" i="49"/>
  <c r="J2" i="49"/>
  <c r="H2" i="49"/>
  <c r="B2" i="49"/>
  <c r="J31" i="48" l="1"/>
  <c r="H31" i="48"/>
  <c r="J30" i="48"/>
  <c r="H30" i="48"/>
  <c r="B30" i="48"/>
  <c r="J29" i="48"/>
  <c r="H29" i="48"/>
  <c r="B29" i="48"/>
  <c r="J9" i="48" l="1"/>
  <c r="H9" i="48"/>
  <c r="B9" i="48"/>
  <c r="J8" i="48"/>
  <c r="H8" i="48"/>
  <c r="B8" i="48"/>
  <c r="J7" i="48"/>
  <c r="H7" i="48"/>
  <c r="B7" i="48"/>
  <c r="J6" i="48"/>
  <c r="H6" i="48"/>
  <c r="B6" i="48"/>
  <c r="J5" i="48"/>
  <c r="H5" i="48"/>
  <c r="B5" i="48"/>
  <c r="J4" i="48"/>
  <c r="H4" i="48"/>
  <c r="B4" i="48"/>
  <c r="J3" i="48"/>
  <c r="H3" i="48"/>
  <c r="B3" i="48"/>
  <c r="J2" i="48"/>
  <c r="H2" i="48"/>
  <c r="B2" i="48"/>
  <c r="J19" i="46" l="1"/>
  <c r="H19" i="46"/>
  <c r="J18" i="46"/>
  <c r="H18" i="46"/>
  <c r="B18" i="46"/>
  <c r="J17" i="46"/>
  <c r="H17" i="46"/>
  <c r="B17" i="46"/>
  <c r="J16" i="46"/>
  <c r="H16" i="46"/>
  <c r="B16" i="46"/>
  <c r="J15" i="46"/>
  <c r="H15" i="46"/>
  <c r="B15" i="46"/>
  <c r="J14" i="46"/>
  <c r="H14" i="46"/>
  <c r="B14" i="46"/>
  <c r="J13" i="46"/>
  <c r="H13" i="46"/>
  <c r="B13" i="46"/>
  <c r="H47" i="47" l="1"/>
  <c r="H46" i="47"/>
  <c r="B46" i="47"/>
  <c r="H45" i="47"/>
  <c r="B45" i="47"/>
  <c r="H44" i="47"/>
  <c r="B44" i="47"/>
  <c r="H43" i="47"/>
  <c r="B43" i="47"/>
  <c r="H42" i="47"/>
  <c r="B42" i="47"/>
  <c r="H41" i="47"/>
  <c r="B41" i="47"/>
  <c r="H40" i="47"/>
  <c r="B40" i="47"/>
  <c r="H39" i="47"/>
  <c r="B39" i="47"/>
  <c r="H38" i="47"/>
  <c r="B38" i="47"/>
  <c r="H32" i="47"/>
  <c r="H31" i="47"/>
  <c r="H29" i="47"/>
  <c r="B29" i="47"/>
  <c r="J20" i="47"/>
  <c r="H20" i="47"/>
  <c r="B20" i="47"/>
  <c r="J19" i="47"/>
  <c r="H19" i="47"/>
  <c r="B19" i="47"/>
  <c r="J18" i="47"/>
  <c r="H18" i="47"/>
  <c r="B18" i="47"/>
  <c r="J17" i="47"/>
  <c r="H17" i="47"/>
  <c r="B17" i="47"/>
  <c r="J16" i="47"/>
  <c r="H16" i="47"/>
  <c r="B16" i="47"/>
  <c r="H5" i="47" l="1"/>
  <c r="B5" i="47"/>
  <c r="H4" i="47"/>
  <c r="B4" i="47"/>
  <c r="H3" i="47"/>
  <c r="B3" i="47"/>
  <c r="H2" i="47"/>
  <c r="B2" i="47"/>
  <c r="J45" i="48" l="1"/>
  <c r="H45" i="48"/>
  <c r="B45" i="48"/>
  <c r="J44" i="48"/>
  <c r="H44" i="48"/>
  <c r="B44" i="48"/>
  <c r="J43" i="48"/>
  <c r="H43" i="48"/>
  <c r="B43" i="48"/>
  <c r="J42" i="48"/>
  <c r="H42" i="48"/>
  <c r="B42" i="48"/>
  <c r="J41" i="48"/>
  <c r="H41" i="48"/>
  <c r="J40" i="48"/>
  <c r="H40" i="48"/>
  <c r="B40" i="48"/>
  <c r="J39" i="48"/>
  <c r="H39" i="48"/>
  <c r="B39" i="48"/>
  <c r="H23" i="46"/>
  <c r="B23" i="46"/>
  <c r="H22" i="46"/>
  <c r="B22" i="46"/>
  <c r="H21" i="46"/>
  <c r="B21" i="46"/>
  <c r="H20" i="46"/>
  <c r="B20" i="46"/>
  <c r="J20" i="46"/>
  <c r="J21" i="46"/>
  <c r="J22" i="46"/>
  <c r="J23" i="46"/>
  <c r="H26" i="46" l="1"/>
  <c r="B26" i="46"/>
  <c r="H25" i="46"/>
  <c r="B25" i="46"/>
  <c r="H24" i="46"/>
  <c r="B24" i="46"/>
  <c r="B14" i="47" l="1"/>
  <c r="B13" i="47"/>
  <c r="B12" i="47"/>
  <c r="B37" i="47"/>
  <c r="B36" i="47"/>
  <c r="B35" i="47"/>
  <c r="B34" i="47"/>
  <c r="B33" i="47"/>
  <c r="B50" i="47"/>
  <c r="B49" i="47"/>
  <c r="B48" i="47"/>
  <c r="B62" i="47"/>
  <c r="B61" i="47"/>
  <c r="B60" i="47"/>
  <c r="B59" i="47"/>
  <c r="B13" i="48"/>
  <c r="B12" i="48"/>
  <c r="B11" i="48"/>
  <c r="B10" i="48"/>
  <c r="B27" i="48"/>
  <c r="B26" i="48"/>
  <c r="B25" i="48"/>
  <c r="B24" i="48"/>
  <c r="B23" i="48"/>
  <c r="B22" i="48"/>
  <c r="B37" i="48"/>
  <c r="B36" i="48"/>
  <c r="B34" i="48"/>
  <c r="B33" i="48"/>
  <c r="B32" i="48"/>
  <c r="B51" i="48"/>
  <c r="B49" i="48"/>
  <c r="B48" i="48"/>
  <c r="B47" i="48"/>
  <c r="B46" i="48"/>
  <c r="B78" i="49"/>
  <c r="B77" i="49"/>
  <c r="B76" i="49"/>
  <c r="B75" i="49"/>
  <c r="B74" i="49"/>
  <c r="B73" i="49"/>
  <c r="B71" i="49"/>
  <c r="B70" i="49"/>
  <c r="B32" i="49"/>
  <c r="B31" i="49"/>
  <c r="B30" i="49"/>
  <c r="B29" i="49"/>
  <c r="B28" i="49"/>
  <c r="B27" i="49"/>
  <c r="B26" i="49"/>
  <c r="B24" i="49"/>
  <c r="B23" i="49"/>
  <c r="B21" i="49"/>
  <c r="B20" i="49"/>
  <c r="B8" i="50"/>
  <c r="B7" i="50"/>
  <c r="B6" i="50"/>
  <c r="B63" i="50"/>
  <c r="B62" i="50"/>
  <c r="B61" i="50"/>
  <c r="B60" i="50"/>
  <c r="B59" i="50"/>
  <c r="B58" i="50"/>
  <c r="B57" i="50"/>
  <c r="B56" i="50"/>
  <c r="B55" i="50"/>
  <c r="B54" i="50"/>
  <c r="B53" i="50"/>
  <c r="B51" i="50"/>
  <c r="B50" i="50"/>
  <c r="B49" i="50"/>
  <c r="B48" i="50"/>
  <c r="B47" i="50"/>
  <c r="B46" i="50"/>
  <c r="B79" i="50"/>
  <c r="B78" i="50"/>
  <c r="B77" i="50"/>
  <c r="B76" i="50"/>
  <c r="B75" i="50"/>
  <c r="B74" i="50"/>
  <c r="B73" i="50"/>
  <c r="B72" i="50"/>
  <c r="B102" i="50"/>
  <c r="B101" i="50"/>
  <c r="B100" i="50"/>
  <c r="B99" i="50"/>
  <c r="B98" i="50"/>
  <c r="B97" i="50"/>
  <c r="B96" i="50"/>
  <c r="B95" i="50"/>
  <c r="B94" i="50"/>
  <c r="B93" i="50"/>
  <c r="B92" i="50"/>
  <c r="B91" i="50"/>
  <c r="B90" i="50" l="1"/>
  <c r="B89" i="50"/>
  <c r="B88" i="50"/>
  <c r="B87" i="50"/>
  <c r="B84" i="50"/>
  <c r="B83" i="50"/>
  <c r="B82" i="50"/>
  <c r="B81" i="50"/>
  <c r="B80" i="50"/>
  <c r="B68" i="50"/>
  <c r="B67" i="50"/>
  <c r="B66" i="50"/>
  <c r="B65" i="50"/>
  <c r="B29" i="50"/>
  <c r="B28" i="50"/>
  <c r="B27" i="50"/>
  <c r="B25" i="50"/>
  <c r="B24" i="50"/>
  <c r="B23" i="50"/>
  <c r="B22" i="50"/>
  <c r="B21" i="50"/>
  <c r="B20" i="50"/>
  <c r="B19" i="50"/>
  <c r="B18" i="50"/>
  <c r="B17" i="50"/>
  <c r="B16" i="50"/>
  <c r="B5" i="50"/>
  <c r="B4" i="50"/>
  <c r="B3" i="50"/>
  <c r="B2" i="50"/>
  <c r="B69" i="49"/>
  <c r="B68" i="49"/>
  <c r="B67" i="49"/>
  <c r="B66" i="49"/>
  <c r="B65" i="49"/>
  <c r="B64" i="49"/>
  <c r="B63" i="49"/>
  <c r="B41" i="49"/>
  <c r="B40" i="49"/>
  <c r="B39" i="49"/>
  <c r="B38" i="49"/>
  <c r="B37" i="49"/>
  <c r="B36" i="49"/>
  <c r="B35" i="49"/>
  <c r="B21" i="48"/>
  <c r="B20" i="48"/>
  <c r="B19" i="48"/>
  <c r="B18" i="48"/>
  <c r="B17" i="48"/>
  <c r="B16" i="48"/>
  <c r="B15" i="48"/>
  <c r="H28" i="47"/>
  <c r="H27" i="47"/>
  <c r="B27" i="47"/>
  <c r="H26" i="47"/>
  <c r="B26" i="47"/>
  <c r="H25" i="47"/>
  <c r="B25" i="47"/>
  <c r="H24" i="47"/>
  <c r="B24" i="47"/>
  <c r="H23" i="47"/>
  <c r="B23" i="47"/>
  <c r="H22" i="47"/>
  <c r="B22" i="47"/>
  <c r="H21" i="47"/>
  <c r="B21" i="47"/>
  <c r="B11" i="47"/>
  <c r="B10" i="47"/>
  <c r="B9" i="47"/>
  <c r="B8" i="47"/>
  <c r="B7" i="47"/>
  <c r="B6" i="47"/>
  <c r="H58" i="47"/>
  <c r="B58" i="47"/>
  <c r="H57" i="47"/>
  <c r="B57" i="47"/>
  <c r="H56" i="47"/>
  <c r="B56" i="47"/>
  <c r="H55" i="47"/>
  <c r="B55" i="47"/>
  <c r="H54" i="47"/>
  <c r="B54" i="47"/>
  <c r="H53" i="47"/>
  <c r="B53" i="47"/>
  <c r="H52" i="47"/>
  <c r="B52" i="47"/>
  <c r="H51" i="47"/>
  <c r="B51" i="47"/>
  <c r="H59" i="47"/>
  <c r="H60" i="47"/>
  <c r="H61" i="47"/>
  <c r="H12" i="46" l="1"/>
  <c r="B12" i="46"/>
  <c r="H11" i="46"/>
  <c r="B11" i="46"/>
  <c r="H10" i="46"/>
  <c r="H9" i="46"/>
  <c r="B9" i="46"/>
  <c r="H5" i="46"/>
  <c r="B5" i="46"/>
  <c r="H4" i="46"/>
  <c r="H3" i="46"/>
  <c r="B3" i="46"/>
  <c r="H2" i="46"/>
  <c r="B2" i="46"/>
  <c r="H29" i="44"/>
  <c r="B29" i="44"/>
  <c r="H28" i="44"/>
  <c r="B28" i="44"/>
  <c r="H27" i="44"/>
  <c r="B27" i="44"/>
  <c r="H26" i="44"/>
  <c r="B26" i="44"/>
  <c r="H21" i="44"/>
  <c r="B21" i="44"/>
  <c r="H20" i="44"/>
  <c r="H19" i="44"/>
  <c r="B19" i="44"/>
  <c r="H18" i="44"/>
  <c r="B18" i="44"/>
  <c r="H17" i="44"/>
  <c r="B17" i="44"/>
  <c r="B22" i="44"/>
  <c r="H22" i="44"/>
  <c r="B23" i="44"/>
  <c r="H23" i="44"/>
  <c r="B24" i="44"/>
  <c r="H24" i="44"/>
  <c r="H25" i="44"/>
  <c r="H17" i="45"/>
  <c r="B17" i="45"/>
  <c r="H16" i="45"/>
  <c r="B16" i="45"/>
  <c r="H15" i="45"/>
  <c r="B15" i="45"/>
  <c r="H14" i="45"/>
  <c r="H13" i="45"/>
  <c r="B13" i="45"/>
  <c r="H12" i="45"/>
  <c r="B12" i="45"/>
  <c r="H11" i="45"/>
  <c r="B11" i="45"/>
  <c r="H10" i="45"/>
  <c r="B10" i="45"/>
  <c r="H9" i="45"/>
  <c r="B9" i="45"/>
  <c r="H8" i="45"/>
  <c r="B8" i="45"/>
  <c r="H7" i="45"/>
  <c r="B7" i="45"/>
  <c r="H6" i="45"/>
  <c r="B6" i="45"/>
  <c r="H5" i="45"/>
  <c r="B5" i="45"/>
  <c r="H4" i="45"/>
  <c r="B4" i="45"/>
  <c r="H3" i="45"/>
  <c r="B3" i="45"/>
  <c r="H2" i="45"/>
  <c r="B2" i="45"/>
  <c r="B51" i="33"/>
  <c r="B50" i="33"/>
  <c r="B49" i="33"/>
  <c r="B48" i="33"/>
  <c r="B47" i="33"/>
  <c r="B46" i="33"/>
  <c r="B37" i="33"/>
  <c r="B36" i="33"/>
  <c r="H35" i="33"/>
  <c r="B35" i="33"/>
  <c r="H34" i="33"/>
  <c r="B34" i="33"/>
  <c r="H33" i="33"/>
  <c r="B33" i="33"/>
  <c r="H32" i="33"/>
  <c r="B32" i="33"/>
  <c r="H31" i="33"/>
  <c r="B31" i="33"/>
  <c r="H30" i="33"/>
  <c r="B30" i="33"/>
  <c r="H29" i="33"/>
  <c r="B29" i="33"/>
  <c r="H36" i="33"/>
  <c r="H37" i="33"/>
  <c r="B38" i="33"/>
  <c r="H38" i="33"/>
  <c r="B39" i="33"/>
  <c r="H39" i="33"/>
  <c r="B40" i="33"/>
  <c r="H40" i="33"/>
  <c r="B41" i="33"/>
  <c r="H41" i="33"/>
  <c r="H20" i="33"/>
  <c r="B20" i="33"/>
  <c r="H19" i="33"/>
  <c r="B19" i="33"/>
  <c r="H18" i="33"/>
  <c r="B18" i="33"/>
  <c r="H17" i="33"/>
  <c r="B17" i="33"/>
  <c r="H16" i="33"/>
  <c r="B16" i="33"/>
  <c r="H15" i="33"/>
  <c r="B15" i="33"/>
  <c r="H9" i="33"/>
  <c r="B9" i="33"/>
  <c r="H8" i="33"/>
  <c r="B8" i="33"/>
  <c r="H7" i="33"/>
  <c r="B7" i="33"/>
  <c r="H6" i="33"/>
  <c r="B6" i="33"/>
  <c r="H40" i="44" l="1"/>
  <c r="B40" i="44"/>
  <c r="H39" i="44"/>
  <c r="B39" i="44"/>
  <c r="H38" i="44"/>
  <c r="H37" i="44"/>
  <c r="B37" i="44"/>
  <c r="H36" i="44"/>
  <c r="B36" i="44"/>
  <c r="H35" i="44"/>
  <c r="B35" i="44"/>
  <c r="H12" i="44"/>
  <c r="H11" i="44"/>
  <c r="B11" i="44"/>
  <c r="H10" i="44"/>
  <c r="B10" i="44"/>
  <c r="H9" i="44"/>
  <c r="B9" i="44"/>
  <c r="H8" i="44"/>
  <c r="B8" i="44"/>
  <c r="H7" i="44"/>
  <c r="B7" i="44"/>
  <c r="H6" i="44"/>
  <c r="B6" i="44"/>
  <c r="H5" i="44"/>
  <c r="B5" i="44"/>
  <c r="H49" i="45"/>
  <c r="B49" i="45"/>
  <c r="H48" i="45"/>
  <c r="B48" i="45"/>
  <c r="H47" i="45"/>
  <c r="B47" i="45"/>
  <c r="H46" i="45"/>
  <c r="H45" i="45"/>
  <c r="B45" i="45"/>
  <c r="H44" i="45"/>
  <c r="B44" i="45"/>
  <c r="H43" i="45"/>
  <c r="B43" i="45"/>
  <c r="H42" i="45"/>
  <c r="H41" i="45"/>
  <c r="B41" i="45"/>
  <c r="H40" i="45"/>
  <c r="B40" i="45"/>
  <c r="H39" i="45"/>
  <c r="B39" i="45"/>
  <c r="H38" i="45"/>
  <c r="B38" i="45"/>
  <c r="H37" i="45"/>
  <c r="B37" i="45"/>
  <c r="H36" i="45"/>
  <c r="B36" i="45"/>
  <c r="H35" i="45"/>
  <c r="B35" i="45"/>
  <c r="H34" i="45"/>
  <c r="B34" i="45"/>
  <c r="H33" i="45"/>
  <c r="B33" i="45"/>
  <c r="H32" i="45"/>
  <c r="B32" i="45"/>
  <c r="H82" i="33"/>
  <c r="H81" i="33"/>
  <c r="B81" i="33"/>
  <c r="H80" i="33"/>
  <c r="B80" i="33"/>
  <c r="H79" i="33"/>
  <c r="B79" i="33"/>
  <c r="H78" i="33"/>
  <c r="B78" i="33"/>
  <c r="H77" i="33"/>
  <c r="B77" i="33"/>
  <c r="H76" i="33"/>
  <c r="H75" i="33"/>
  <c r="B75" i="33"/>
  <c r="H74" i="33"/>
  <c r="B74" i="33"/>
  <c r="H73" i="33"/>
  <c r="B73" i="33"/>
  <c r="H72" i="33"/>
  <c r="B72" i="33"/>
  <c r="H71" i="33"/>
  <c r="B71" i="33"/>
  <c r="H70" i="33"/>
  <c r="B70" i="33"/>
  <c r="H69" i="33"/>
  <c r="B69" i="33"/>
  <c r="H68" i="33"/>
  <c r="H67" i="33"/>
  <c r="B67" i="33"/>
  <c r="H66" i="33"/>
  <c r="B66" i="33"/>
  <c r="H65" i="33"/>
  <c r="B65" i="33"/>
  <c r="H45" i="33"/>
  <c r="H44" i="33"/>
  <c r="B44" i="33"/>
  <c r="H43" i="33"/>
  <c r="B43" i="33"/>
  <c r="H42" i="33"/>
  <c r="B42" i="33"/>
  <c r="H28" i="33"/>
  <c r="B28" i="33"/>
  <c r="H27" i="33"/>
  <c r="B27" i="33"/>
  <c r="H26" i="33"/>
  <c r="B26" i="33"/>
  <c r="H25" i="33"/>
  <c r="B25" i="33"/>
  <c r="J14" i="33"/>
  <c r="H14" i="33"/>
  <c r="B14" i="33"/>
  <c r="J13" i="33"/>
  <c r="H13" i="33"/>
  <c r="B13" i="33"/>
  <c r="J12" i="33"/>
  <c r="H12" i="33"/>
  <c r="B12" i="33"/>
  <c r="J11" i="33"/>
  <c r="H11" i="33"/>
  <c r="B11" i="33"/>
  <c r="J10" i="33"/>
  <c r="H10" i="33"/>
  <c r="B10" i="33"/>
  <c r="J7" i="34" l="1"/>
  <c r="J5" i="34"/>
  <c r="J3" i="34"/>
  <c r="J3" i="44" l="1"/>
  <c r="B2" i="44"/>
  <c r="B18" i="45"/>
  <c r="B19" i="45"/>
  <c r="H3" i="50" l="1"/>
  <c r="H4" i="50"/>
  <c r="H5" i="50"/>
  <c r="H6" i="50"/>
  <c r="H7" i="50"/>
  <c r="H8" i="50"/>
  <c r="H9" i="50"/>
  <c r="H10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30" i="50"/>
  <c r="H31" i="50"/>
  <c r="H46" i="50"/>
  <c r="H47" i="50"/>
  <c r="H48" i="50"/>
  <c r="H49" i="50"/>
  <c r="H50" i="50"/>
  <c r="H51" i="50"/>
  <c r="H52" i="50"/>
  <c r="H53" i="50"/>
  <c r="H54" i="50"/>
  <c r="H55" i="50"/>
  <c r="H56" i="50"/>
  <c r="H57" i="50"/>
  <c r="H58" i="50"/>
  <c r="H59" i="50"/>
  <c r="H60" i="50"/>
  <c r="H61" i="50"/>
  <c r="H62" i="50"/>
  <c r="H63" i="50"/>
  <c r="H64" i="50"/>
  <c r="H65" i="50"/>
  <c r="H66" i="50"/>
  <c r="H67" i="50"/>
  <c r="H68" i="50"/>
  <c r="H69" i="50"/>
  <c r="H70" i="50"/>
  <c r="H71" i="50"/>
  <c r="H72" i="50"/>
  <c r="H73" i="50"/>
  <c r="H74" i="50"/>
  <c r="H75" i="50"/>
  <c r="H76" i="50"/>
  <c r="H77" i="50"/>
  <c r="H78" i="50"/>
  <c r="H79" i="50"/>
  <c r="H80" i="50"/>
  <c r="H81" i="50"/>
  <c r="H82" i="50"/>
  <c r="H83" i="50"/>
  <c r="H84" i="50"/>
  <c r="H85" i="50"/>
  <c r="H86" i="50"/>
  <c r="H87" i="50"/>
  <c r="H88" i="50"/>
  <c r="H89" i="50"/>
  <c r="H90" i="50"/>
  <c r="H91" i="50"/>
  <c r="H92" i="50"/>
  <c r="H93" i="50"/>
  <c r="H94" i="50"/>
  <c r="H95" i="50"/>
  <c r="H96" i="50"/>
  <c r="H97" i="50"/>
  <c r="H98" i="50"/>
  <c r="H99" i="50"/>
  <c r="H100" i="50"/>
  <c r="H101" i="50"/>
  <c r="H102" i="50"/>
  <c r="H18" i="49"/>
  <c r="H19" i="49"/>
  <c r="H20" i="49"/>
  <c r="H21" i="49"/>
  <c r="H22" i="49"/>
  <c r="H23" i="49"/>
  <c r="H24" i="49"/>
  <c r="H25" i="49"/>
  <c r="H26" i="49"/>
  <c r="H27" i="49"/>
  <c r="H28" i="49"/>
  <c r="H29" i="49"/>
  <c r="H30" i="49"/>
  <c r="H31" i="49"/>
  <c r="H32" i="49"/>
  <c r="H33" i="49"/>
  <c r="H34" i="49"/>
  <c r="H35" i="49"/>
  <c r="H36" i="49"/>
  <c r="H37" i="49"/>
  <c r="H38" i="49"/>
  <c r="H39" i="49"/>
  <c r="H40" i="49"/>
  <c r="H41" i="49"/>
  <c r="H42" i="49"/>
  <c r="H43" i="49"/>
  <c r="H44" i="49"/>
  <c r="H63" i="49"/>
  <c r="H64" i="49"/>
  <c r="H65" i="49"/>
  <c r="H66" i="49"/>
  <c r="H67" i="49"/>
  <c r="H68" i="49"/>
  <c r="H69" i="49"/>
  <c r="H70" i="49"/>
  <c r="H71" i="49"/>
  <c r="H72" i="49"/>
  <c r="H73" i="49"/>
  <c r="H74" i="49"/>
  <c r="H75" i="49"/>
  <c r="H76" i="49"/>
  <c r="H77" i="49"/>
  <c r="H78" i="49"/>
  <c r="H79" i="49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32" i="48"/>
  <c r="H33" i="48"/>
  <c r="H34" i="48"/>
  <c r="H35" i="48"/>
  <c r="H36" i="48"/>
  <c r="H37" i="48"/>
  <c r="H38" i="48"/>
  <c r="H46" i="48"/>
  <c r="H47" i="48"/>
  <c r="H48" i="48"/>
  <c r="H49" i="48"/>
  <c r="H50" i="48"/>
  <c r="H51" i="48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2" i="50"/>
  <c r="H6" i="47"/>
  <c r="H7" i="47"/>
  <c r="H8" i="47"/>
  <c r="H9" i="47"/>
  <c r="H10" i="47"/>
  <c r="H11" i="47"/>
  <c r="H12" i="47"/>
  <c r="H13" i="47"/>
  <c r="H14" i="47"/>
  <c r="H15" i="47"/>
  <c r="H33" i="47"/>
  <c r="H34" i="47"/>
  <c r="H35" i="47"/>
  <c r="H36" i="47"/>
  <c r="H37" i="47"/>
  <c r="H48" i="47"/>
  <c r="H49" i="47"/>
  <c r="H50" i="47"/>
  <c r="H62" i="47"/>
  <c r="H6" i="46"/>
  <c r="H7" i="46"/>
  <c r="H8" i="46"/>
  <c r="H3" i="44"/>
  <c r="H4" i="44"/>
  <c r="H13" i="44"/>
  <c r="H14" i="44"/>
  <c r="H15" i="44"/>
  <c r="H16" i="44"/>
  <c r="H30" i="44"/>
  <c r="H31" i="44"/>
  <c r="H32" i="44"/>
  <c r="H33" i="44"/>
  <c r="H34" i="44"/>
  <c r="H41" i="44"/>
  <c r="H42" i="44"/>
  <c r="H43" i="44"/>
  <c r="H2" i="44"/>
  <c r="H58" i="45"/>
  <c r="H57" i="45"/>
  <c r="H56" i="45"/>
  <c r="H55" i="45"/>
  <c r="H54" i="45"/>
  <c r="H53" i="45"/>
  <c r="H52" i="45"/>
  <c r="H51" i="45"/>
  <c r="H50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J78" i="49"/>
  <c r="J79" i="49"/>
  <c r="J77" i="49"/>
  <c r="J76" i="49"/>
  <c r="J74" i="49"/>
  <c r="J75" i="49"/>
  <c r="J73" i="49"/>
  <c r="J71" i="49"/>
  <c r="J72" i="49"/>
  <c r="J70" i="49"/>
  <c r="J64" i="49"/>
  <c r="J65" i="49"/>
  <c r="J66" i="49"/>
  <c r="J67" i="49"/>
  <c r="J68" i="49"/>
  <c r="J69" i="49"/>
  <c r="J63" i="49"/>
  <c r="J36" i="49"/>
  <c r="J37" i="49"/>
  <c r="J38" i="49"/>
  <c r="J39" i="49"/>
  <c r="J40" i="49"/>
  <c r="J41" i="49"/>
  <c r="J42" i="49"/>
  <c r="J43" i="49"/>
  <c r="J44" i="49"/>
  <c r="J35" i="49"/>
  <c r="J31" i="49"/>
  <c r="J32" i="49"/>
  <c r="J33" i="49"/>
  <c r="J34" i="49"/>
  <c r="J30" i="49"/>
  <c r="J29" i="49"/>
  <c r="J28" i="49"/>
  <c r="J27" i="49"/>
  <c r="J26" i="49"/>
  <c r="J25" i="49"/>
  <c r="J24" i="49"/>
  <c r="J23" i="49"/>
  <c r="J21" i="49"/>
  <c r="J22" i="49"/>
  <c r="J20" i="49"/>
  <c r="J19" i="49"/>
  <c r="J18" i="49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32" i="48"/>
  <c r="J33" i="48"/>
  <c r="J34" i="48"/>
  <c r="J35" i="48"/>
  <c r="J36" i="48"/>
  <c r="J37" i="48"/>
  <c r="J38" i="48"/>
  <c r="J46" i="48"/>
  <c r="J47" i="48"/>
  <c r="J48" i="48"/>
  <c r="J49" i="48"/>
  <c r="J50" i="48"/>
  <c r="J51" i="48"/>
  <c r="J97" i="50" l="1"/>
  <c r="J98" i="50"/>
  <c r="J99" i="50"/>
  <c r="J100" i="50"/>
  <c r="J101" i="50"/>
  <c r="J102" i="50"/>
  <c r="J96" i="50"/>
  <c r="J95" i="50"/>
  <c r="J94" i="50"/>
  <c r="J92" i="50"/>
  <c r="J93" i="50"/>
  <c r="J91" i="50"/>
  <c r="J88" i="50"/>
  <c r="J89" i="50"/>
  <c r="J90" i="50"/>
  <c r="J87" i="50"/>
  <c r="J81" i="50"/>
  <c r="J82" i="50"/>
  <c r="J83" i="50"/>
  <c r="J84" i="50"/>
  <c r="J85" i="50"/>
  <c r="J86" i="50"/>
  <c r="J80" i="50"/>
  <c r="J73" i="50"/>
  <c r="J74" i="50"/>
  <c r="J75" i="50"/>
  <c r="J76" i="50"/>
  <c r="J77" i="50"/>
  <c r="J78" i="50"/>
  <c r="J79" i="50"/>
  <c r="J72" i="50"/>
  <c r="J66" i="50"/>
  <c r="J67" i="50"/>
  <c r="J68" i="50"/>
  <c r="J69" i="50"/>
  <c r="J70" i="50"/>
  <c r="J71" i="50"/>
  <c r="J65" i="50"/>
  <c r="J57" i="50"/>
  <c r="J58" i="50"/>
  <c r="J59" i="50"/>
  <c r="J60" i="50"/>
  <c r="J61" i="50"/>
  <c r="J62" i="50"/>
  <c r="J63" i="50"/>
  <c r="J64" i="50"/>
  <c r="J56" i="50"/>
  <c r="J54" i="50"/>
  <c r="J55" i="50"/>
  <c r="J53" i="50"/>
  <c r="J47" i="50"/>
  <c r="J48" i="50"/>
  <c r="J49" i="50"/>
  <c r="J50" i="50"/>
  <c r="J51" i="50"/>
  <c r="J52" i="50"/>
  <c r="J46" i="50"/>
  <c r="J31" i="50"/>
  <c r="J29" i="50"/>
  <c r="J30" i="50"/>
  <c r="J28" i="50"/>
  <c r="J27" i="50"/>
  <c r="J24" i="50"/>
  <c r="J25" i="50"/>
  <c r="J26" i="50"/>
  <c r="J23" i="50"/>
  <c r="J22" i="50"/>
  <c r="J21" i="50"/>
  <c r="J17" i="50"/>
  <c r="J18" i="50"/>
  <c r="J19" i="50"/>
  <c r="J20" i="50"/>
  <c r="J16" i="50"/>
  <c r="J7" i="50"/>
  <c r="J8" i="50"/>
  <c r="J9" i="50"/>
  <c r="J10" i="50"/>
  <c r="J6" i="50"/>
  <c r="J5" i="50"/>
  <c r="J4" i="50"/>
  <c r="J3" i="50"/>
  <c r="J60" i="47"/>
  <c r="J61" i="47"/>
  <c r="J62" i="47"/>
  <c r="J59" i="47"/>
  <c r="J57" i="47"/>
  <c r="J58" i="47"/>
  <c r="J56" i="47"/>
  <c r="J55" i="47"/>
  <c r="J54" i="47"/>
  <c r="J53" i="47"/>
  <c r="J52" i="47"/>
  <c r="J51" i="47"/>
  <c r="J49" i="47"/>
  <c r="J50" i="47"/>
  <c r="J48" i="47"/>
  <c r="J42" i="47"/>
  <c r="J43" i="47"/>
  <c r="J44" i="47"/>
  <c r="J45" i="47"/>
  <c r="J46" i="47"/>
  <c r="J47" i="47"/>
  <c r="J41" i="47"/>
  <c r="J39" i="47"/>
  <c r="J40" i="47"/>
  <c r="J38" i="47"/>
  <c r="J34" i="47"/>
  <c r="J35" i="47"/>
  <c r="J36" i="47"/>
  <c r="J37" i="47"/>
  <c r="J33" i="47"/>
  <c r="J28" i="47"/>
  <c r="J25" i="47"/>
  <c r="J24" i="47"/>
  <c r="J27" i="47"/>
  <c r="J26" i="47"/>
  <c r="J23" i="47"/>
  <c r="J22" i="47"/>
  <c r="J21" i="47"/>
  <c r="J13" i="47"/>
  <c r="J14" i="47"/>
  <c r="J15" i="47"/>
  <c r="J12" i="47"/>
  <c r="J10" i="47"/>
  <c r="J11" i="47"/>
  <c r="J9" i="47"/>
  <c r="J26" i="46"/>
  <c r="J25" i="46"/>
  <c r="J24" i="46"/>
  <c r="J12" i="46"/>
  <c r="J11" i="46"/>
  <c r="J10" i="46"/>
  <c r="J9" i="46"/>
  <c r="B8" i="46"/>
  <c r="B6" i="46"/>
  <c r="B7" i="46"/>
  <c r="J8" i="46"/>
  <c r="B43" i="44"/>
  <c r="B41" i="44"/>
  <c r="B42" i="44"/>
  <c r="J43" i="44"/>
  <c r="J42" i="44"/>
  <c r="J41" i="44"/>
  <c r="J40" i="44"/>
  <c r="J39" i="44"/>
  <c r="J36" i="44"/>
  <c r="J37" i="44"/>
  <c r="J38" i="44"/>
  <c r="J35" i="44"/>
  <c r="B32" i="44"/>
  <c r="B33" i="44"/>
  <c r="B30" i="44"/>
  <c r="J33" i="44"/>
  <c r="J34" i="44"/>
  <c r="J32" i="44"/>
  <c r="J31" i="44"/>
  <c r="J30" i="44"/>
  <c r="J29" i="44"/>
  <c r="J27" i="44"/>
  <c r="J28" i="44"/>
  <c r="J26" i="44"/>
  <c r="J23" i="44"/>
  <c r="J24" i="44"/>
  <c r="J25" i="44"/>
  <c r="J22" i="44"/>
  <c r="J21" i="44"/>
  <c r="J18" i="44"/>
  <c r="J19" i="44"/>
  <c r="J20" i="44"/>
  <c r="J17" i="44"/>
  <c r="J16" i="44"/>
  <c r="J15" i="44"/>
  <c r="J14" i="44"/>
  <c r="J13" i="44"/>
  <c r="B16" i="44"/>
  <c r="B15" i="44"/>
  <c r="B14" i="44"/>
  <c r="B13" i="44"/>
  <c r="J11" i="44"/>
  <c r="J12" i="44"/>
  <c r="J10" i="44"/>
  <c r="J9" i="44"/>
  <c r="J8" i="44"/>
  <c r="J6" i="44"/>
  <c r="J7" i="44"/>
  <c r="J5" i="44"/>
  <c r="B3" i="44"/>
  <c r="J4" i="44"/>
  <c r="B57" i="45"/>
  <c r="B56" i="45"/>
  <c r="J58" i="45"/>
  <c r="J57" i="45"/>
  <c r="J56" i="45"/>
  <c r="B55" i="45"/>
  <c r="B53" i="45"/>
  <c r="B52" i="45"/>
  <c r="B51" i="45"/>
  <c r="B50" i="45"/>
  <c r="B54" i="45"/>
  <c r="J55" i="45"/>
  <c r="J51" i="45"/>
  <c r="J52" i="45"/>
  <c r="J53" i="45"/>
  <c r="J54" i="45"/>
  <c r="J50" i="45"/>
  <c r="J48" i="45"/>
  <c r="J49" i="45"/>
  <c r="J47" i="45"/>
  <c r="J44" i="45"/>
  <c r="J45" i="45"/>
  <c r="J46" i="45"/>
  <c r="J43" i="45"/>
  <c r="J38" i="45"/>
  <c r="J39" i="45"/>
  <c r="J40" i="45"/>
  <c r="J41" i="45"/>
  <c r="J42" i="45"/>
  <c r="J37" i="45"/>
  <c r="J33" i="45"/>
  <c r="J34" i="45"/>
  <c r="J35" i="45"/>
  <c r="J36" i="45"/>
  <c r="J32" i="45"/>
  <c r="B30" i="45"/>
  <c r="B31" i="45"/>
  <c r="B29" i="45"/>
  <c r="B27" i="45"/>
  <c r="B28" i="45"/>
  <c r="B24" i="45"/>
  <c r="B25" i="45"/>
  <c r="J28" i="45"/>
  <c r="J29" i="45"/>
  <c r="J30" i="45"/>
  <c r="J31" i="45"/>
  <c r="J25" i="45"/>
  <c r="J26" i="45"/>
  <c r="J24" i="45"/>
  <c r="B21" i="45"/>
  <c r="B22" i="45"/>
  <c r="B20" i="45"/>
  <c r="J21" i="45"/>
  <c r="J22" i="45"/>
  <c r="J23" i="45"/>
  <c r="J20" i="45"/>
  <c r="J19" i="45"/>
  <c r="J18" i="45"/>
  <c r="J17" i="45"/>
  <c r="J16" i="45"/>
  <c r="J12" i="45"/>
  <c r="J13" i="45"/>
  <c r="J14" i="45"/>
  <c r="J11" i="45"/>
  <c r="J9" i="45"/>
  <c r="J8" i="45"/>
  <c r="J4" i="45"/>
  <c r="J5" i="45"/>
  <c r="J3" i="45"/>
  <c r="J78" i="33" l="1"/>
  <c r="J79" i="33"/>
  <c r="J80" i="33"/>
  <c r="J81" i="33"/>
  <c r="J82" i="33"/>
  <c r="J77" i="33"/>
  <c r="J75" i="33"/>
  <c r="J76" i="33"/>
  <c r="J74" i="33"/>
  <c r="J73" i="33"/>
  <c r="J72" i="33"/>
  <c r="J70" i="33"/>
  <c r="J71" i="33"/>
  <c r="J69" i="33"/>
  <c r="J66" i="33"/>
  <c r="J67" i="33"/>
  <c r="J68" i="33"/>
  <c r="J65" i="33"/>
  <c r="B64" i="33"/>
  <c r="B58" i="33"/>
  <c r="B57" i="33"/>
  <c r="B59" i="33"/>
  <c r="B63" i="33"/>
  <c r="B62" i="33"/>
  <c r="B61" i="33"/>
  <c r="B60" i="33"/>
  <c r="J58" i="33"/>
  <c r="J59" i="33"/>
  <c r="J60" i="33"/>
  <c r="J61" i="33"/>
  <c r="J62" i="33"/>
  <c r="J63" i="33"/>
  <c r="J64" i="33"/>
  <c r="J57" i="33"/>
  <c r="B55" i="33"/>
  <c r="B54" i="33"/>
  <c r="B53" i="33"/>
  <c r="B56" i="33"/>
  <c r="B52" i="33"/>
  <c r="J53" i="33"/>
  <c r="J54" i="33"/>
  <c r="J55" i="33"/>
  <c r="J56" i="33"/>
  <c r="J48" i="33"/>
  <c r="J49" i="33"/>
  <c r="J50" i="33"/>
  <c r="J51" i="33"/>
  <c r="J47" i="33"/>
  <c r="J46" i="33"/>
  <c r="J44" i="33"/>
  <c r="J45" i="33"/>
  <c r="J43" i="33"/>
  <c r="J39" i="33"/>
  <c r="J40" i="33"/>
  <c r="J41" i="33"/>
  <c r="J42" i="33"/>
  <c r="J38" i="33"/>
  <c r="L74" i="51"/>
  <c r="K74" i="51"/>
  <c r="H74" i="51"/>
  <c r="L73" i="51"/>
  <c r="K73" i="51"/>
  <c r="H73" i="51"/>
  <c r="L72" i="51"/>
  <c r="K72" i="51"/>
  <c r="H72" i="51"/>
  <c r="L71" i="51"/>
  <c r="K71" i="51"/>
  <c r="H71" i="51"/>
  <c r="L70" i="51"/>
  <c r="K70" i="51"/>
  <c r="H70" i="51"/>
  <c r="L69" i="51"/>
  <c r="K69" i="51"/>
  <c r="H69" i="51"/>
  <c r="L68" i="51"/>
  <c r="K68" i="51"/>
  <c r="H68" i="51"/>
  <c r="L67" i="51"/>
  <c r="K67" i="51"/>
  <c r="H67" i="51"/>
  <c r="L66" i="51"/>
  <c r="K66" i="51"/>
  <c r="H66" i="51"/>
  <c r="L65" i="51"/>
  <c r="K65" i="51"/>
  <c r="H65" i="51"/>
  <c r="L64" i="51"/>
  <c r="K64" i="51"/>
  <c r="H64" i="51"/>
  <c r="L63" i="51"/>
  <c r="K63" i="51"/>
  <c r="H63" i="51"/>
  <c r="L62" i="51"/>
  <c r="K62" i="51"/>
  <c r="H62" i="51"/>
  <c r="L61" i="51"/>
  <c r="K61" i="51"/>
  <c r="H61" i="51"/>
  <c r="L60" i="51"/>
  <c r="K60" i="51"/>
  <c r="H60" i="51"/>
  <c r="L59" i="51"/>
  <c r="K59" i="51"/>
  <c r="H59" i="51"/>
  <c r="L58" i="51"/>
  <c r="K58" i="51"/>
  <c r="H58" i="51"/>
  <c r="L57" i="51"/>
  <c r="K57" i="51"/>
  <c r="H57" i="51"/>
  <c r="L56" i="51"/>
  <c r="K56" i="51"/>
  <c r="H56" i="51"/>
  <c r="L55" i="51"/>
  <c r="K55" i="51"/>
  <c r="H55" i="51"/>
  <c r="L54" i="51"/>
  <c r="K54" i="51"/>
  <c r="H54" i="51"/>
  <c r="L53" i="51"/>
  <c r="K53" i="51"/>
  <c r="H53" i="51"/>
  <c r="L52" i="51"/>
  <c r="K52" i="51"/>
  <c r="H52" i="51"/>
  <c r="L51" i="51"/>
  <c r="K51" i="51"/>
  <c r="H51" i="51"/>
  <c r="L50" i="51"/>
  <c r="K50" i="51"/>
  <c r="H50" i="51"/>
  <c r="L49" i="51"/>
  <c r="K49" i="51"/>
  <c r="H49" i="51"/>
  <c r="L48" i="51"/>
  <c r="K48" i="51"/>
  <c r="H48" i="51"/>
  <c r="L47" i="51"/>
  <c r="K47" i="51"/>
  <c r="H47" i="51"/>
  <c r="L46" i="51"/>
  <c r="K46" i="51"/>
  <c r="H46" i="51"/>
  <c r="L45" i="51"/>
  <c r="K45" i="51"/>
  <c r="H45" i="51"/>
  <c r="L44" i="51"/>
  <c r="K44" i="51"/>
  <c r="H44" i="51"/>
  <c r="L43" i="51"/>
  <c r="K43" i="51"/>
  <c r="H43" i="51"/>
  <c r="L42" i="51"/>
  <c r="K42" i="51"/>
  <c r="H42" i="51"/>
  <c r="L41" i="51"/>
  <c r="K41" i="51"/>
  <c r="H41" i="51"/>
  <c r="L40" i="51"/>
  <c r="K40" i="51"/>
  <c r="H40" i="51"/>
  <c r="L39" i="51"/>
  <c r="K39" i="51"/>
  <c r="H39" i="51"/>
  <c r="L38" i="51"/>
  <c r="K38" i="51"/>
  <c r="H38" i="51"/>
  <c r="B38" i="51"/>
  <c r="L37" i="51"/>
  <c r="K37" i="51"/>
  <c r="H37" i="51"/>
  <c r="B37" i="51"/>
  <c r="L36" i="51"/>
  <c r="K36" i="51"/>
  <c r="H36" i="51"/>
  <c r="B36" i="51"/>
  <c r="L35" i="51"/>
  <c r="K35" i="51"/>
  <c r="H35" i="51"/>
  <c r="B35" i="51"/>
  <c r="L34" i="51"/>
  <c r="K34" i="51"/>
  <c r="H34" i="51"/>
  <c r="B34" i="51"/>
  <c r="L33" i="51"/>
  <c r="K33" i="51"/>
  <c r="H33" i="51"/>
  <c r="B33" i="51"/>
  <c r="L32" i="51"/>
  <c r="K32" i="51"/>
  <c r="H32" i="51"/>
  <c r="B32" i="51"/>
  <c r="L31" i="51"/>
  <c r="K31" i="51"/>
  <c r="H31" i="51"/>
  <c r="B31" i="51"/>
  <c r="L30" i="51"/>
  <c r="K30" i="51"/>
  <c r="H30" i="51"/>
  <c r="B30" i="51"/>
  <c r="L29" i="51"/>
  <c r="K29" i="51"/>
  <c r="H29" i="51"/>
  <c r="B29" i="51"/>
  <c r="L28" i="51"/>
  <c r="K28" i="51"/>
  <c r="H28" i="51"/>
  <c r="B28" i="51"/>
  <c r="L27" i="51"/>
  <c r="K27" i="51"/>
  <c r="H27" i="51"/>
  <c r="B27" i="51"/>
  <c r="L26" i="51"/>
  <c r="K26" i="51"/>
  <c r="H26" i="51"/>
  <c r="B26" i="51"/>
  <c r="L25" i="51"/>
  <c r="K25" i="51"/>
  <c r="H25" i="51"/>
  <c r="B25" i="51"/>
  <c r="L24" i="51"/>
  <c r="K24" i="51"/>
  <c r="H24" i="51"/>
  <c r="B24" i="51"/>
  <c r="L23" i="51"/>
  <c r="K23" i="51"/>
  <c r="H23" i="51"/>
  <c r="B23" i="51"/>
  <c r="L22" i="51"/>
  <c r="K22" i="51"/>
  <c r="H22" i="51"/>
  <c r="B22" i="51"/>
  <c r="L21" i="51"/>
  <c r="K21" i="51"/>
  <c r="H21" i="51"/>
  <c r="B21" i="51"/>
  <c r="L20" i="51"/>
  <c r="K20" i="51"/>
  <c r="H20" i="51"/>
  <c r="B20" i="51"/>
  <c r="L19" i="51"/>
  <c r="K19" i="51"/>
  <c r="H19" i="51"/>
  <c r="B19" i="51"/>
  <c r="L18" i="51"/>
  <c r="K18" i="51"/>
  <c r="H18" i="51"/>
  <c r="B18" i="51"/>
  <c r="L17" i="51"/>
  <c r="K17" i="51"/>
  <c r="H17" i="51"/>
  <c r="B17" i="51"/>
  <c r="L16" i="51"/>
  <c r="K16" i="51"/>
  <c r="H16" i="51"/>
  <c r="B16" i="51"/>
  <c r="L15" i="51"/>
  <c r="K15" i="51"/>
  <c r="H15" i="51"/>
  <c r="B15" i="51"/>
  <c r="L14" i="51"/>
  <c r="K14" i="51"/>
  <c r="H14" i="51"/>
  <c r="B14" i="51"/>
  <c r="L13" i="51"/>
  <c r="K13" i="51"/>
  <c r="H13" i="51"/>
  <c r="B13" i="51"/>
  <c r="L12" i="51"/>
  <c r="K12" i="51"/>
  <c r="H12" i="51"/>
  <c r="B12" i="51"/>
  <c r="L11" i="51"/>
  <c r="K11" i="51"/>
  <c r="H11" i="51"/>
  <c r="B11" i="51"/>
  <c r="L10" i="51"/>
  <c r="K10" i="51"/>
  <c r="H10" i="51"/>
  <c r="B10" i="51"/>
  <c r="L9" i="51"/>
  <c r="K9" i="51"/>
  <c r="H9" i="51"/>
  <c r="B9" i="51"/>
  <c r="L8" i="51"/>
  <c r="K8" i="51"/>
  <c r="H8" i="51"/>
  <c r="B8" i="51"/>
  <c r="L7" i="51"/>
  <c r="K7" i="51"/>
  <c r="H7" i="51"/>
  <c r="B7" i="51"/>
  <c r="L6" i="51"/>
  <c r="K6" i="51"/>
  <c r="H6" i="51"/>
  <c r="B6" i="51"/>
  <c r="L5" i="51"/>
  <c r="K5" i="51"/>
  <c r="H5" i="51"/>
  <c r="B5" i="51"/>
  <c r="L4" i="51"/>
  <c r="K4" i="51"/>
  <c r="H4" i="51"/>
  <c r="B4" i="51"/>
  <c r="L3" i="51"/>
  <c r="K3" i="51"/>
  <c r="H3" i="51"/>
  <c r="B3" i="51"/>
  <c r="K73" i="50"/>
  <c r="K72" i="50"/>
  <c r="K71" i="50"/>
  <c r="K70" i="50"/>
  <c r="K69" i="50"/>
  <c r="K68" i="50"/>
  <c r="K67" i="50"/>
  <c r="K66" i="50"/>
  <c r="K65" i="50"/>
  <c r="K64" i="50"/>
  <c r="K63" i="50"/>
  <c r="K62" i="50"/>
  <c r="K61" i="50"/>
  <c r="K60" i="50"/>
  <c r="K59" i="50"/>
  <c r="K58" i="50"/>
  <c r="K57" i="50"/>
  <c r="K56" i="50"/>
  <c r="K55" i="50"/>
  <c r="K54" i="50"/>
  <c r="K53" i="50"/>
  <c r="K52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3" i="50"/>
  <c r="K2" i="50"/>
  <c r="J2" i="50"/>
  <c r="K73" i="49"/>
  <c r="K72" i="49"/>
  <c r="K71" i="49"/>
  <c r="K70" i="49"/>
  <c r="K69" i="49"/>
  <c r="K68" i="49"/>
  <c r="K67" i="49"/>
  <c r="K66" i="49"/>
  <c r="K65" i="49"/>
  <c r="K64" i="49"/>
  <c r="K63" i="49"/>
  <c r="K62" i="49"/>
  <c r="K61" i="49"/>
  <c r="K60" i="49"/>
  <c r="K59" i="49"/>
  <c r="K58" i="49"/>
  <c r="K57" i="49"/>
  <c r="K56" i="49"/>
  <c r="K55" i="49"/>
  <c r="K54" i="49"/>
  <c r="K53" i="49"/>
  <c r="K52" i="49"/>
  <c r="K51" i="49"/>
  <c r="K50" i="49"/>
  <c r="K49" i="49"/>
  <c r="K48" i="49"/>
  <c r="K47" i="49"/>
  <c r="K46" i="49"/>
  <c r="K45" i="49"/>
  <c r="K44" i="49"/>
  <c r="K43" i="49"/>
  <c r="K42" i="49"/>
  <c r="K41" i="49"/>
  <c r="K40" i="49"/>
  <c r="K39" i="49"/>
  <c r="K38" i="49"/>
  <c r="K37" i="49"/>
  <c r="K36" i="49"/>
  <c r="K35" i="49"/>
  <c r="K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K7" i="49"/>
  <c r="K6" i="49"/>
  <c r="K5" i="49"/>
  <c r="K4" i="49"/>
  <c r="K3" i="49"/>
  <c r="K2" i="49"/>
  <c r="J8" i="47"/>
  <c r="J7" i="47"/>
  <c r="J6" i="47"/>
  <c r="J5" i="47"/>
  <c r="J4" i="47"/>
  <c r="J3" i="47"/>
  <c r="J2" i="47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K7" i="46"/>
  <c r="J7" i="46"/>
  <c r="K6" i="46"/>
  <c r="J6" i="46"/>
  <c r="K5" i="46"/>
  <c r="J5" i="46"/>
  <c r="K4" i="46"/>
  <c r="J4" i="46"/>
  <c r="K3" i="46"/>
  <c r="J3" i="46"/>
  <c r="K2" i="46"/>
  <c r="J2" i="46"/>
  <c r="K58" i="45"/>
  <c r="K57" i="45"/>
  <c r="K56" i="45"/>
  <c r="K55" i="45"/>
  <c r="K54" i="45"/>
  <c r="K53" i="45"/>
  <c r="K52" i="45"/>
  <c r="K51" i="45"/>
  <c r="K50" i="45"/>
  <c r="K49" i="45"/>
  <c r="K48" i="45"/>
  <c r="K47" i="45"/>
  <c r="K46" i="45"/>
  <c r="K45" i="45"/>
  <c r="K44" i="45"/>
  <c r="K43" i="45"/>
  <c r="K42" i="45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J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J15" i="45"/>
  <c r="K14" i="45"/>
  <c r="K13" i="45"/>
  <c r="K12" i="45"/>
  <c r="K11" i="45"/>
  <c r="K10" i="45"/>
  <c r="J10" i="45"/>
  <c r="K9" i="45"/>
  <c r="K8" i="45"/>
  <c r="K7" i="45"/>
  <c r="J7" i="45"/>
  <c r="K6" i="45"/>
  <c r="J6" i="45"/>
  <c r="K5" i="45"/>
  <c r="K4" i="45"/>
  <c r="K3" i="45"/>
  <c r="K2" i="45"/>
  <c r="J2" i="45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" i="44"/>
  <c r="K4" i="44"/>
  <c r="K3" i="44"/>
  <c r="K2" i="44"/>
  <c r="J2" i="44"/>
  <c r="J36" i="33"/>
  <c r="J37" i="33"/>
  <c r="J35" i="33"/>
  <c r="J34" i="33"/>
  <c r="J30" i="33"/>
  <c r="J31" i="33"/>
  <c r="J32" i="33"/>
  <c r="J28" i="33"/>
  <c r="J26" i="33"/>
  <c r="J25" i="33"/>
  <c r="J22" i="33"/>
  <c r="J23" i="33"/>
  <c r="J24" i="33"/>
  <c r="J21" i="33"/>
  <c r="B21" i="33"/>
  <c r="B22" i="33"/>
  <c r="B23" i="33"/>
  <c r="B24" i="33"/>
  <c r="J16" i="33"/>
  <c r="J17" i="33"/>
  <c r="J18" i="33"/>
  <c r="J19" i="33"/>
  <c r="J20" i="33"/>
  <c r="J15" i="33"/>
  <c r="J7" i="33"/>
  <c r="J8" i="33"/>
  <c r="J9" i="33"/>
  <c r="J6" i="33"/>
  <c r="B5" i="33"/>
  <c r="J5" i="33"/>
  <c r="B2" i="33" l="1"/>
  <c r="B4" i="33"/>
  <c r="B3" i="33"/>
  <c r="J3" i="33"/>
  <c r="J4" i="33"/>
  <c r="H3" i="33" l="1"/>
  <c r="H4" i="33"/>
  <c r="H5" i="33"/>
  <c r="H21" i="33"/>
  <c r="H22" i="33"/>
  <c r="H23" i="33"/>
  <c r="H24" i="33"/>
  <c r="H46" i="33"/>
  <c r="H47" i="33"/>
  <c r="H48" i="33"/>
  <c r="H49" i="33"/>
  <c r="H50" i="33"/>
  <c r="H51" i="33"/>
  <c r="H52" i="33"/>
  <c r="H56" i="33"/>
  <c r="H54" i="33"/>
  <c r="H53" i="33"/>
  <c r="H55" i="33"/>
  <c r="H57" i="33"/>
  <c r="H58" i="33"/>
  <c r="H59" i="33"/>
  <c r="H60" i="33"/>
  <c r="H61" i="33"/>
  <c r="H62" i="33"/>
  <c r="H63" i="33"/>
  <c r="H64" i="33"/>
  <c r="H2" i="33"/>
  <c r="K35" i="33" l="1"/>
  <c r="K34" i="33"/>
  <c r="K33" i="33"/>
  <c r="J33" i="33"/>
  <c r="K32" i="33"/>
  <c r="K31" i="33"/>
  <c r="K30" i="33"/>
  <c r="K29" i="33"/>
  <c r="J29" i="33"/>
  <c r="K28" i="33"/>
  <c r="K27" i="33"/>
  <c r="J27" i="33"/>
  <c r="K36" i="33"/>
  <c r="K37" i="33"/>
  <c r="K38" i="33"/>
  <c r="K39" i="33"/>
  <c r="K41" i="33" l="1"/>
  <c r="K40" i="33"/>
  <c r="K47" i="33" l="1"/>
  <c r="K46" i="33"/>
  <c r="K45" i="33"/>
  <c r="K44" i="33"/>
  <c r="K43" i="33"/>
  <c r="K42" i="33"/>
  <c r="K51" i="33" l="1"/>
  <c r="K50" i="33"/>
  <c r="K49" i="33"/>
  <c r="K48" i="33"/>
  <c r="K60" i="33" l="1"/>
  <c r="K59" i="33"/>
  <c r="K58" i="33"/>
  <c r="K57" i="33"/>
  <c r="K56" i="33"/>
  <c r="K55" i="33"/>
  <c r="K54" i="33"/>
  <c r="K53" i="33"/>
  <c r="K52" i="33"/>
  <c r="J52" i="33"/>
  <c r="K66" i="33" l="1"/>
  <c r="K65" i="33"/>
  <c r="K64" i="33"/>
  <c r="K63" i="33"/>
  <c r="K62" i="33"/>
  <c r="K61" i="33"/>
  <c r="K73" i="33" l="1"/>
  <c r="K72" i="33"/>
  <c r="K71" i="33"/>
  <c r="K70" i="33"/>
  <c r="K69" i="33"/>
  <c r="K68" i="33"/>
  <c r="K67" i="33"/>
  <c r="K15" i="33" l="1"/>
  <c r="K14" i="33"/>
  <c r="K13" i="33"/>
  <c r="K12" i="33"/>
  <c r="K21" i="33" l="1"/>
  <c r="K20" i="33"/>
  <c r="K19" i="33"/>
  <c r="K18" i="33"/>
  <c r="K17" i="33"/>
  <c r="K16" i="33"/>
  <c r="K26" i="33" l="1"/>
  <c r="K25" i="33"/>
  <c r="K24" i="33"/>
  <c r="K23" i="33"/>
  <c r="K22" i="33"/>
  <c r="K11" i="33" l="1"/>
  <c r="K10" i="33"/>
  <c r="K9" i="33"/>
  <c r="K8" i="33"/>
  <c r="K7" i="33"/>
  <c r="K5" i="33" l="1"/>
  <c r="K6" i="33"/>
  <c r="J2" i="33"/>
  <c r="K4" i="33" l="1"/>
  <c r="K3" i="33"/>
  <c r="K2" i="33" l="1"/>
</calcChain>
</file>

<file path=xl/sharedStrings.xml><?xml version="1.0" encoding="utf-8"?>
<sst xmlns="http://schemas.openxmlformats.org/spreadsheetml/2006/main" count="2583" uniqueCount="632">
  <si>
    <t>名次</t>
    <phoneticPr fontId="3" type="noConversion"/>
  </si>
  <si>
    <t>序</t>
  </si>
  <si>
    <t>單位</t>
  </si>
  <si>
    <t>比賽項目</t>
  </si>
  <si>
    <t>姓名</t>
  </si>
  <si>
    <t>成績</t>
  </si>
  <si>
    <t>100公尺自由式</t>
    <phoneticPr fontId="1" type="noConversion"/>
  </si>
  <si>
    <t>歲組</t>
    <phoneticPr fontId="3" type="noConversion"/>
  </si>
  <si>
    <t>永和四季潛水游泳會</t>
  </si>
  <si>
    <t>蘆洲區體育會游泳委員會</t>
  </si>
  <si>
    <t>歲組</t>
    <phoneticPr fontId="1" type="noConversion"/>
  </si>
  <si>
    <t>新北市三重區體育會游泳委員會</t>
  </si>
  <si>
    <t>2018新北城市盃全國分齡游泳錦標賽  各歲組破紀錄一覽表(107/6/30)</t>
    <phoneticPr fontId="1" type="noConversion"/>
  </si>
  <si>
    <t>(107/6/30 )</t>
    <phoneticPr fontId="3" type="noConversion"/>
  </si>
  <si>
    <t>新莊四季早泳會</t>
  </si>
  <si>
    <t>海雁早泳會</t>
  </si>
  <si>
    <t>女70</t>
  </si>
  <si>
    <t>女60</t>
  </si>
  <si>
    <t>苗栗縣中港溪游泳協會</t>
  </si>
  <si>
    <t>中科院逸光游泳社</t>
  </si>
  <si>
    <t>養魚世界雜誌社</t>
  </si>
  <si>
    <t>安安你好</t>
  </si>
  <si>
    <t>台北海洋科技大學</t>
  </si>
  <si>
    <t>曾德壬(80)</t>
  </si>
  <si>
    <t>男80</t>
  </si>
  <si>
    <t>三峽區體育會游泳委員會</t>
  </si>
  <si>
    <t>男60</t>
  </si>
  <si>
    <t>男55</t>
  </si>
  <si>
    <t>男18</t>
  </si>
  <si>
    <t>國立臺北大學</t>
  </si>
  <si>
    <t>彭海萍(71)</t>
  </si>
  <si>
    <t>陳招美(60)</t>
  </si>
  <si>
    <t>朱一馨(64)</t>
  </si>
  <si>
    <t>日本成人游泳隊</t>
  </si>
  <si>
    <t>謝禎民(80)</t>
  </si>
  <si>
    <t>趙玉麟(60)</t>
  </si>
  <si>
    <t>柯冠宇(22)</t>
  </si>
  <si>
    <t>坂 敏之(56)</t>
  </si>
  <si>
    <t>女240</t>
  </si>
  <si>
    <t>女160</t>
  </si>
  <si>
    <t>男280</t>
  </si>
  <si>
    <t>男120</t>
  </si>
  <si>
    <t>項目</t>
    <phoneticPr fontId="1" type="noConversion"/>
  </si>
  <si>
    <t>姓名</t>
    <phoneticPr fontId="3" type="noConversion"/>
  </si>
  <si>
    <t>單位</t>
    <phoneticPr fontId="3" type="noConversion"/>
  </si>
  <si>
    <t>成績</t>
    <phoneticPr fontId="3" type="noConversion"/>
  </si>
  <si>
    <t xml:space="preserve">備註 </t>
    <phoneticPr fontId="3" type="noConversion"/>
  </si>
  <si>
    <t>50M自由式</t>
  </si>
  <si>
    <t>我國紀錄</t>
    <phoneticPr fontId="1" type="noConversion"/>
  </si>
  <si>
    <t>成人賽紀錄</t>
    <phoneticPr fontId="1" type="noConversion"/>
  </si>
  <si>
    <t>名次</t>
    <phoneticPr fontId="3" type="noConversion"/>
  </si>
  <si>
    <t>歲組</t>
    <phoneticPr fontId="3" type="noConversion"/>
  </si>
  <si>
    <t>項目</t>
    <phoneticPr fontId="1" type="noConversion"/>
  </si>
  <si>
    <t>名次</t>
  </si>
  <si>
    <t>歲組</t>
  </si>
  <si>
    <t>項目</t>
  </si>
  <si>
    <t>我國紀錄</t>
  </si>
  <si>
    <t xml:space="preserve">備註 </t>
  </si>
  <si>
    <t>100M仰式</t>
  </si>
  <si>
    <t>50M蝶式</t>
  </si>
  <si>
    <t>50M仰式</t>
  </si>
  <si>
    <t>50M蛙式</t>
  </si>
  <si>
    <t>破我國紀錄(1:40.25)</t>
    <phoneticPr fontId="1" type="noConversion"/>
  </si>
  <si>
    <t>破成人賽紀錄(1:40.25)</t>
    <phoneticPr fontId="1" type="noConversion"/>
  </si>
  <si>
    <t>破我國紀錄(1:43.25)</t>
    <phoneticPr fontId="1" type="noConversion"/>
  </si>
  <si>
    <t>破成人賽紀錄(1:43.25)</t>
    <phoneticPr fontId="1" type="noConversion"/>
  </si>
  <si>
    <t>破我國紀錄(1:46.73)</t>
    <phoneticPr fontId="1" type="noConversion"/>
  </si>
  <si>
    <t>破成人賽紀錄(1:46.73)</t>
    <phoneticPr fontId="1" type="noConversion"/>
  </si>
  <si>
    <t>破我國紀錄(0:3.17)</t>
    <phoneticPr fontId="1" type="noConversion"/>
  </si>
  <si>
    <t>破我國紀錄(0:45.05)</t>
    <phoneticPr fontId="1" type="noConversion"/>
  </si>
  <si>
    <t>破成人賽紀錄(0:45.05)</t>
    <phoneticPr fontId="1" type="noConversion"/>
  </si>
  <si>
    <t>破我國紀錄(0:38.71)</t>
    <phoneticPr fontId="1" type="noConversion"/>
  </si>
  <si>
    <t>破成人賽紀錄(0:36.17)</t>
    <phoneticPr fontId="1" type="noConversion"/>
  </si>
  <si>
    <t>破成人賽紀錄(0:33.95)</t>
    <phoneticPr fontId="1" type="noConversion"/>
  </si>
  <si>
    <t>破我國紀錄(0:55.60)</t>
    <phoneticPr fontId="1" type="noConversion"/>
  </si>
  <si>
    <t>破成人賽紀錄(0:55.38)</t>
    <phoneticPr fontId="1" type="noConversion"/>
  </si>
  <si>
    <t>破我國紀錄(0:50.27)</t>
    <phoneticPr fontId="1" type="noConversion"/>
  </si>
  <si>
    <t>破我國紀錄(0:33.37)</t>
    <phoneticPr fontId="1" type="noConversion"/>
  </si>
  <si>
    <t>破成人賽紀錄(0:33.37)</t>
    <phoneticPr fontId="1" type="noConversion"/>
  </si>
  <si>
    <t>破我國紀錄(0:39.82)</t>
    <phoneticPr fontId="1" type="noConversion"/>
  </si>
  <si>
    <t>破成人賽紀錄(0:39.82)</t>
    <phoneticPr fontId="1" type="noConversion"/>
  </si>
  <si>
    <t>更新資料</t>
    <phoneticPr fontId="1" type="noConversion"/>
  </si>
  <si>
    <t>項次</t>
    <phoneticPr fontId="1" type="noConversion"/>
  </si>
  <si>
    <t>成績2</t>
    <phoneticPr fontId="1" type="noConversion"/>
  </si>
  <si>
    <t>成績2為文字格式,列印成績時隱蔵  但獎狀檔抓這欄成績</t>
    <phoneticPr fontId="1" type="noConversion"/>
  </si>
  <si>
    <t>張良妹(79)</t>
  </si>
  <si>
    <t>北市午泳聯誼會</t>
  </si>
  <si>
    <t>劉桂秋(75)</t>
  </si>
  <si>
    <t>鄭鳳蓮(75)</t>
  </si>
  <si>
    <t>女75</t>
    <phoneticPr fontId="1" type="noConversion"/>
  </si>
  <si>
    <t>100M自由式</t>
    <phoneticPr fontId="1" type="noConversion"/>
  </si>
  <si>
    <t>鄒蓮英(71)</t>
  </si>
  <si>
    <t>女70</t>
    <phoneticPr fontId="1" type="noConversion"/>
  </si>
  <si>
    <t>錢英娣(69)</t>
  </si>
  <si>
    <t>楊玉喬(69)</t>
  </si>
  <si>
    <t>員林四季游泳會</t>
  </si>
  <si>
    <t>王陳月裡(67)</t>
  </si>
  <si>
    <t>吳淑霞(69)</t>
  </si>
  <si>
    <t>新北市新莊區四季早泳會</t>
  </si>
  <si>
    <t>女65</t>
    <phoneticPr fontId="1" type="noConversion"/>
  </si>
  <si>
    <t>賴姿廷(64)</t>
  </si>
  <si>
    <t>楊貴滿(61)</t>
  </si>
  <si>
    <t>張  換(62)</t>
  </si>
  <si>
    <t>鄭余秀娥(64)</t>
  </si>
  <si>
    <t>新莊後港腳底按摩團</t>
  </si>
  <si>
    <t>張色卿(61)</t>
  </si>
  <si>
    <t>女60</t>
    <phoneticPr fontId="1" type="noConversion"/>
  </si>
  <si>
    <t>陳秀鳯(55)</t>
  </si>
  <si>
    <t>王麗莉(55)</t>
  </si>
  <si>
    <t>蔡玉英(55)</t>
  </si>
  <si>
    <t>陳玉妃(56)</t>
  </si>
  <si>
    <t>黃瑞菁(55)</t>
  </si>
  <si>
    <t>廖素花(59)</t>
  </si>
  <si>
    <t>女55</t>
    <phoneticPr fontId="1" type="noConversion"/>
  </si>
  <si>
    <t>曾燕萍(51)</t>
  </si>
  <si>
    <t>劉菊美(54)</t>
  </si>
  <si>
    <t>凡瑪莎(50)</t>
  </si>
  <si>
    <t>王介蓉(50)</t>
  </si>
  <si>
    <t>逸光游泳社</t>
  </si>
  <si>
    <t>女50</t>
    <phoneticPr fontId="1" type="noConversion"/>
  </si>
  <si>
    <t>陳采薇(46)</t>
  </si>
  <si>
    <t>個人-陳采薇</t>
  </si>
  <si>
    <t>賴雪娥(46)</t>
  </si>
  <si>
    <t>女45</t>
    <phoneticPr fontId="1" type="noConversion"/>
  </si>
  <si>
    <t>沈琦慧(40)</t>
  </si>
  <si>
    <t>劉煒琦(43)</t>
  </si>
  <si>
    <t>女40</t>
    <phoneticPr fontId="1" type="noConversion"/>
  </si>
  <si>
    <t>魏敏淳(35)</t>
  </si>
  <si>
    <t>田珮甄(39)</t>
  </si>
  <si>
    <t>魏　兒(37)</t>
  </si>
  <si>
    <t>郭瑋倫(38)</t>
  </si>
  <si>
    <t>女35</t>
    <phoneticPr fontId="1" type="noConversion"/>
  </si>
  <si>
    <t>董宜安(20)</t>
  </si>
  <si>
    <t>女18</t>
    <phoneticPr fontId="1" type="noConversion"/>
  </si>
  <si>
    <t>陳逸峰(84)</t>
  </si>
  <si>
    <t>正峰行</t>
  </si>
  <si>
    <t>彭隆輝(75)</t>
  </si>
  <si>
    <t>林正松(76)</t>
  </si>
  <si>
    <t>何澄島(79)</t>
  </si>
  <si>
    <t>男80</t>
    <phoneticPr fontId="1" type="noConversion"/>
  </si>
  <si>
    <t>男75</t>
    <phoneticPr fontId="1" type="noConversion"/>
  </si>
  <si>
    <t>2019新北城市盃全國分齡游泳錦標賽  破紀錄彙整</t>
    <phoneticPr fontId="1" type="noConversion"/>
  </si>
  <si>
    <t>項次</t>
    <phoneticPr fontId="1" type="noConversion"/>
  </si>
  <si>
    <t>翁源添(72)</t>
  </si>
  <si>
    <t>陳明輝(73)</t>
  </si>
  <si>
    <t>邱吉祥(71)</t>
  </si>
  <si>
    <t>謝伸裕(71)</t>
  </si>
  <si>
    <t>黃崇庚(74)</t>
  </si>
  <si>
    <t>蘇游常焜(67)</t>
  </si>
  <si>
    <t>許金德(67)</t>
  </si>
  <si>
    <t>賴聰耀(65)</t>
  </si>
  <si>
    <t>男70</t>
    <phoneticPr fontId="1" type="noConversion"/>
  </si>
  <si>
    <t>男65</t>
    <phoneticPr fontId="1" type="noConversion"/>
  </si>
  <si>
    <t>易思齊(61)</t>
  </si>
  <si>
    <t>鄭石勤(58)</t>
  </si>
  <si>
    <t>陳銘得(58)</t>
  </si>
  <si>
    <t>陳　光(58)</t>
  </si>
  <si>
    <t>呂英發(55)</t>
  </si>
  <si>
    <t>王永賢(59)</t>
  </si>
  <si>
    <t>男60</t>
    <phoneticPr fontId="1" type="noConversion"/>
  </si>
  <si>
    <t>蔡名傑(54)</t>
  </si>
  <si>
    <t>黃榮財(53)</t>
  </si>
  <si>
    <t>何明龍(51)</t>
  </si>
  <si>
    <t>張文龍(54)</t>
  </si>
  <si>
    <t>詹曜郎(50)</t>
  </si>
  <si>
    <t>男50</t>
    <phoneticPr fontId="1" type="noConversion"/>
  </si>
  <si>
    <t>林鉅翔(45)</t>
  </si>
  <si>
    <t>賴  本(49)</t>
  </si>
  <si>
    <t>個人-賴  本</t>
  </si>
  <si>
    <t>白安凱(48)</t>
  </si>
  <si>
    <t>李至斌(45)</t>
  </si>
  <si>
    <t>林仙火(45)</t>
  </si>
  <si>
    <t>張仕權(47)</t>
  </si>
  <si>
    <t>林瑩圳(47)</t>
  </si>
  <si>
    <t>台北市東區水上救生協會</t>
  </si>
  <si>
    <t>黃東德(48)</t>
  </si>
  <si>
    <t>男45</t>
    <phoneticPr fontId="1" type="noConversion"/>
  </si>
  <si>
    <t>黃展基(43)</t>
  </si>
  <si>
    <t>張中昊(44)</t>
  </si>
  <si>
    <t>葉柏劭(42)</t>
  </si>
  <si>
    <t>葉昌濬(43)</t>
  </si>
  <si>
    <t>中華台北</t>
  </si>
  <si>
    <t>王志平(38)</t>
  </si>
  <si>
    <t>黃哲治(36)</t>
  </si>
  <si>
    <t>陳卓凡(37)</t>
  </si>
  <si>
    <t>雙人隊</t>
  </si>
  <si>
    <t>男40</t>
    <phoneticPr fontId="1" type="noConversion"/>
  </si>
  <si>
    <t>男35</t>
    <phoneticPr fontId="1" type="noConversion"/>
  </si>
  <si>
    <t>李光鑫(32)</t>
  </si>
  <si>
    <t>劉明杰(31)</t>
  </si>
  <si>
    <t>劉騰駿(25)</t>
  </si>
  <si>
    <t>李邦彥(29)</t>
  </si>
  <si>
    <t>許自雄(29)</t>
  </si>
  <si>
    <t>男25</t>
    <phoneticPr fontId="1" type="noConversion"/>
  </si>
  <si>
    <t>黃柏翔(21)</t>
  </si>
  <si>
    <t>李宗翰(23)</t>
  </si>
  <si>
    <t>中山老人隊</t>
  </si>
  <si>
    <t>凃健登(23)</t>
  </si>
  <si>
    <t>陳秉謙(22)</t>
  </si>
  <si>
    <t>陳冠宇(20)</t>
  </si>
  <si>
    <t>陳廷軒(22)</t>
  </si>
  <si>
    <t>男18</t>
    <phoneticPr fontId="1" type="noConversion"/>
  </si>
  <si>
    <t>彭海萍(72)</t>
  </si>
  <si>
    <t>呂淑貞(66)</t>
  </si>
  <si>
    <t>林綫娥(69)</t>
  </si>
  <si>
    <t>新北投泉源晨泳會</t>
  </si>
  <si>
    <t>王寶月(66)</t>
  </si>
  <si>
    <t>女70</t>
    <phoneticPr fontId="1" type="noConversion"/>
  </si>
  <si>
    <t>女65</t>
  </si>
  <si>
    <t>100M蛙式</t>
    <phoneticPr fontId="1" type="noConversion"/>
  </si>
  <si>
    <t>李麗香(61)</t>
  </si>
  <si>
    <t>陳雪紅(60)</t>
  </si>
  <si>
    <t>邵慧寬(56)</t>
  </si>
  <si>
    <t>台北市青年公園游泳會</t>
  </si>
  <si>
    <t>女55</t>
  </si>
  <si>
    <t>葉春票(52)</t>
  </si>
  <si>
    <t>個人-葉春票</t>
  </si>
  <si>
    <t>湯學莉(45)</t>
  </si>
  <si>
    <t>鄭　娜(47)</t>
  </si>
  <si>
    <t>游佳儒(47)</t>
  </si>
  <si>
    <t>女50</t>
  </si>
  <si>
    <t>女50</t>
    <phoneticPr fontId="1" type="noConversion"/>
  </si>
  <si>
    <t>女45</t>
  </si>
  <si>
    <t>女45</t>
    <phoneticPr fontId="1" type="noConversion"/>
  </si>
  <si>
    <t>陳芝穎(19)</t>
  </si>
  <si>
    <t>女35</t>
  </si>
  <si>
    <t>女18</t>
  </si>
  <si>
    <t>林登發(82)</t>
  </si>
  <si>
    <t>全國四季潛水游泳會</t>
  </si>
  <si>
    <t>趙仲寧(72)</t>
  </si>
  <si>
    <t>姜茂勝(72)</t>
  </si>
  <si>
    <t>莊英俊(72)</t>
  </si>
  <si>
    <t>男80</t>
    <phoneticPr fontId="1" type="noConversion"/>
  </si>
  <si>
    <t>男70</t>
  </si>
  <si>
    <t>男70</t>
    <phoneticPr fontId="1" type="noConversion"/>
  </si>
  <si>
    <t>余國英(76)</t>
  </si>
  <si>
    <t>游武雄(75)</t>
  </si>
  <si>
    <t>呂吉雄(79)</t>
  </si>
  <si>
    <t>查迎冬(69)</t>
  </si>
  <si>
    <t>彭仁清(66)</t>
  </si>
  <si>
    <t>個人-彭仁清</t>
  </si>
  <si>
    <t>馬載金(66)</t>
  </si>
  <si>
    <t>徐其漢(69)</t>
  </si>
  <si>
    <t>個人-徐其漢</t>
  </si>
  <si>
    <t>賴如靖(65)</t>
  </si>
  <si>
    <t>男75</t>
  </si>
  <si>
    <t>男75</t>
    <phoneticPr fontId="1" type="noConversion"/>
  </si>
  <si>
    <t>男65</t>
  </si>
  <si>
    <t>男65</t>
    <phoneticPr fontId="1" type="noConversion"/>
  </si>
  <si>
    <t>李廣進(60)</t>
  </si>
  <si>
    <t>白昌發(61)</t>
  </si>
  <si>
    <t>簡春溢(64)</t>
  </si>
  <si>
    <t>陳于忠(62)</t>
  </si>
  <si>
    <t>林年財(64)</t>
  </si>
  <si>
    <t>台中市霧峰四季早泳協會</t>
  </si>
  <si>
    <t>陳善倫(57)</t>
  </si>
  <si>
    <t>黃國峰(56)</t>
  </si>
  <si>
    <t>陳鴻年(59)</t>
  </si>
  <si>
    <t>陳文龍(56)</t>
  </si>
  <si>
    <t>男55</t>
    <phoneticPr fontId="1" type="noConversion"/>
  </si>
  <si>
    <t>邱志成(50)</t>
  </si>
  <si>
    <t>林文國(51)</t>
  </si>
  <si>
    <t>劉炳良(51)</t>
  </si>
  <si>
    <t>個人-劉炳良</t>
  </si>
  <si>
    <t>陳其松(53)</t>
  </si>
  <si>
    <t>江雲軒(42)</t>
  </si>
  <si>
    <t>羅子翔(40)</t>
  </si>
  <si>
    <t>溫俊剛(40)</t>
  </si>
  <si>
    <t>個人-溫俊剛</t>
  </si>
  <si>
    <t>男50</t>
  </si>
  <si>
    <t>男50</t>
    <phoneticPr fontId="1" type="noConversion"/>
  </si>
  <si>
    <t>男40</t>
  </si>
  <si>
    <t>戴威鵬(46)</t>
  </si>
  <si>
    <t>個人-戴威鵬</t>
  </si>
  <si>
    <t>陳炳元(46)</t>
  </si>
  <si>
    <t>廖春盛(48)</t>
  </si>
  <si>
    <t>郭國良(46)</t>
  </si>
  <si>
    <t>林俊賢(48)</t>
  </si>
  <si>
    <t>劉文楷(39)</t>
  </si>
  <si>
    <t>男45</t>
  </si>
  <si>
    <t>男45</t>
    <phoneticPr fontId="1" type="noConversion"/>
  </si>
  <si>
    <t>男35</t>
  </si>
  <si>
    <t>男35</t>
    <phoneticPr fontId="1" type="noConversion"/>
  </si>
  <si>
    <t>黃柏棟(32)</t>
  </si>
  <si>
    <t>張翔宇(18)</t>
  </si>
  <si>
    <t>男30</t>
  </si>
  <si>
    <t>男30</t>
    <phoneticPr fontId="1" type="noConversion"/>
  </si>
  <si>
    <t>男18</t>
    <phoneticPr fontId="1" type="noConversion"/>
  </si>
  <si>
    <t>沈春花(71)</t>
  </si>
  <si>
    <t>王陳秀春(72)</t>
  </si>
  <si>
    <t>女75</t>
  </si>
  <si>
    <t>女75</t>
    <phoneticPr fontId="1" type="noConversion"/>
  </si>
  <si>
    <t>女70</t>
    <phoneticPr fontId="1" type="noConversion"/>
  </si>
  <si>
    <t>蔡江秀柏(67)</t>
  </si>
  <si>
    <t>戎智美(68)</t>
  </si>
  <si>
    <t>台北市同友游泳會</t>
  </si>
  <si>
    <t>張凱樂(67)</t>
  </si>
  <si>
    <t>李美瑛(60)</t>
  </si>
  <si>
    <t>周佳容(58)</t>
  </si>
  <si>
    <t>張秋雲(57)</t>
  </si>
  <si>
    <t>100M仰式</t>
    <phoneticPr fontId="1" type="noConversion"/>
  </si>
  <si>
    <t>黃　雁(48)</t>
  </si>
  <si>
    <t>女40</t>
  </si>
  <si>
    <t>女40</t>
    <phoneticPr fontId="1" type="noConversion"/>
  </si>
  <si>
    <t>謝禎民(81)</t>
  </si>
  <si>
    <t>曾德壬(81)</t>
  </si>
  <si>
    <t>李萬順(87)</t>
  </si>
  <si>
    <t>連憲章(75)</t>
  </si>
  <si>
    <t>邱炳榮(71)</t>
  </si>
  <si>
    <t>高厚祚(70)</t>
  </si>
  <si>
    <t>個人-高厚祚</t>
  </si>
  <si>
    <t>方宏瀋(73)</t>
  </si>
  <si>
    <t>陳舜優(66)</t>
  </si>
  <si>
    <t>黃榮琦(66)</t>
  </si>
  <si>
    <t>陳東盟(65)</t>
  </si>
  <si>
    <t>鍾汶澄(61)</t>
  </si>
  <si>
    <t>黃沛然(57)</t>
  </si>
  <si>
    <t>黃順鉅(55)</t>
  </si>
  <si>
    <t>李魁羣(54)</t>
  </si>
  <si>
    <t>陳彥榮(53)</t>
  </si>
  <si>
    <t>陳文慶(53)</t>
  </si>
  <si>
    <t>呂紹清(48)</t>
  </si>
  <si>
    <t>富拉格</t>
  </si>
  <si>
    <t>徐國證(49)</t>
  </si>
  <si>
    <t>卓明德(45)</t>
  </si>
  <si>
    <t>黃建中(35)</t>
  </si>
  <si>
    <t>陳俊達(35)</t>
  </si>
  <si>
    <t>林俊翰(28)</t>
  </si>
  <si>
    <t>個人-林俊翰</t>
  </si>
  <si>
    <t>趙晏熙(28)</t>
  </si>
  <si>
    <t>高立亞(22)</t>
  </si>
  <si>
    <t>男25</t>
  </si>
  <si>
    <t>男25</t>
    <phoneticPr fontId="1" type="noConversion"/>
  </si>
  <si>
    <t>100M蝶式</t>
    <phoneticPr fontId="1" type="noConversion"/>
  </si>
  <si>
    <t>佘曉輝(67)</t>
  </si>
  <si>
    <t>林美雲(69)</t>
  </si>
  <si>
    <t>朱一馨(65)</t>
  </si>
  <si>
    <t>陳招美(61)</t>
  </si>
  <si>
    <t>李梅貞(58)</t>
  </si>
  <si>
    <t>賴秀寶(56)</t>
  </si>
  <si>
    <t>李曉芳(48)</t>
  </si>
  <si>
    <t>劉純良(39)</t>
  </si>
  <si>
    <t>林沛璇(20)</t>
  </si>
  <si>
    <t>李金城(71)</t>
  </si>
  <si>
    <t>陳吉裕(64)</t>
  </si>
  <si>
    <t>林進興(59)</t>
  </si>
  <si>
    <t>周向明(52)</t>
  </si>
  <si>
    <t>鄭瑞峰(47)</t>
  </si>
  <si>
    <t>劉育任(44)</t>
  </si>
  <si>
    <t>華崧成(33)</t>
  </si>
  <si>
    <t>沈漾漾(75)</t>
  </si>
  <si>
    <t>藍洪金美(73)</t>
  </si>
  <si>
    <t>50M蝶式</t>
    <phoneticPr fontId="1" type="noConversion"/>
  </si>
  <si>
    <t>許美秋(60)</t>
  </si>
  <si>
    <t>陳鈺玲(54)</t>
  </si>
  <si>
    <t>姜復倫(54)</t>
  </si>
  <si>
    <t>毛嘉玲(48)</t>
  </si>
  <si>
    <t>張　愛(45)</t>
  </si>
  <si>
    <t>盧美芳(43)</t>
  </si>
  <si>
    <t>個人-盧美芳</t>
  </si>
  <si>
    <t>陳博文(80)</t>
  </si>
  <si>
    <t>傅維桂(80)</t>
  </si>
  <si>
    <t>陳春發(71)</t>
  </si>
  <si>
    <t>鄭文森(71)</t>
  </si>
  <si>
    <t>陳太平(69)</t>
  </si>
  <si>
    <t>鄭榮瑜(61)</t>
  </si>
  <si>
    <t>林建德(61)</t>
  </si>
  <si>
    <t>正山堯(60)</t>
  </si>
  <si>
    <t>朱朗生(62)</t>
  </si>
  <si>
    <t>中強光電</t>
  </si>
  <si>
    <t>趙玉麟(61)</t>
  </si>
  <si>
    <t>高忠煌(59)</t>
  </si>
  <si>
    <t>黃武雄(56)</t>
  </si>
  <si>
    <t>林國珍(55)</t>
  </si>
  <si>
    <t>陳啟華(52)</t>
  </si>
  <si>
    <t>黃彥文(50)</t>
  </si>
  <si>
    <t>許立宏(51)</t>
  </si>
  <si>
    <t>山本祐司(51)</t>
  </si>
  <si>
    <t>周士堔(46)</t>
  </si>
  <si>
    <t>林志明(45)</t>
  </si>
  <si>
    <t>鄒坤池(40)</t>
  </si>
  <si>
    <t>謝孟修(37)</t>
  </si>
  <si>
    <t>吳善融(36)</t>
  </si>
  <si>
    <t>陳麒任(32)</t>
  </si>
  <si>
    <t>蕭雋涵(29)</t>
  </si>
  <si>
    <t>陳泓翊(22)</t>
  </si>
  <si>
    <t>樂美延(22)</t>
  </si>
  <si>
    <t>林金綢(77)</t>
  </si>
  <si>
    <t>50M自由式</t>
    <phoneticPr fontId="1" type="noConversion"/>
  </si>
  <si>
    <t>陳林麗雲(65)</t>
  </si>
  <si>
    <t>張良妃(60)</t>
  </si>
  <si>
    <t>王敏華(61)</t>
  </si>
  <si>
    <t>周玉珠(55)</t>
  </si>
  <si>
    <t>陳　敏(57)</t>
  </si>
  <si>
    <t>李惠珠(55)</t>
  </si>
  <si>
    <t>林湘羚(47)</t>
  </si>
  <si>
    <t>黃一婷(37)</t>
  </si>
  <si>
    <t>個人-黃一婷</t>
  </si>
  <si>
    <t>陳月梅(29)</t>
  </si>
  <si>
    <t>女25</t>
  </si>
  <si>
    <t>林鐵漢(79)</t>
  </si>
  <si>
    <t>個人-林鐵漢</t>
  </si>
  <si>
    <t>陳聰斌(70)</t>
  </si>
  <si>
    <t>溫端清(72)</t>
  </si>
  <si>
    <t>吳祖貴(67)</t>
  </si>
  <si>
    <t>石山鹿(68)</t>
  </si>
  <si>
    <t>新北市樹林四季早泳會</t>
  </si>
  <si>
    <t>范揚炳(68)</t>
  </si>
  <si>
    <t>徐祝成(68)</t>
  </si>
  <si>
    <t>楊蘭治(68)</t>
  </si>
  <si>
    <t>陳清志(56)</t>
  </si>
  <si>
    <t>袁紹祥(55)</t>
  </si>
  <si>
    <t>許祺隴(56)</t>
  </si>
  <si>
    <t>洪銘焜(57)</t>
  </si>
  <si>
    <t>陳永吉(55)</t>
  </si>
  <si>
    <t>陳民容(52)</t>
  </si>
  <si>
    <t>何崢涵(49)</t>
  </si>
  <si>
    <t>蘇睦斌(41)</t>
  </si>
  <si>
    <t>張智益(42)</t>
  </si>
  <si>
    <t>黃浚翔(35)</t>
  </si>
  <si>
    <t>個人-黃浚翔</t>
  </si>
  <si>
    <t>劉福文(36)</t>
  </si>
  <si>
    <t>吳灃恩(21)</t>
  </si>
  <si>
    <t>陳湘峰(87)</t>
  </si>
  <si>
    <t>林柏然(20)</t>
  </si>
  <si>
    <t>黃瓊花(66)</t>
  </si>
  <si>
    <t>張舒鈴(54)</t>
  </si>
  <si>
    <t>邱苑香(46)</t>
  </si>
  <si>
    <t>張開仲(88)</t>
  </si>
  <si>
    <t>嚴以渝(74)</t>
  </si>
  <si>
    <t>施宏錡(71)</t>
  </si>
  <si>
    <t>黃金全(73)</t>
  </si>
  <si>
    <t>巫智強(67)</t>
  </si>
  <si>
    <t>50M仰式</t>
    <phoneticPr fontId="1" type="noConversion"/>
  </si>
  <si>
    <t>洪建輝(61)</t>
  </si>
  <si>
    <t>陳烱輝(60)</t>
  </si>
  <si>
    <t>黃正祥(61)</t>
  </si>
  <si>
    <t>包錦恩(26)</t>
  </si>
  <si>
    <t>吳阿甲(66)</t>
  </si>
  <si>
    <t>新莊體育會游泳委員會</t>
  </si>
  <si>
    <t>陳正氣(59)</t>
  </si>
  <si>
    <t>黃碧密(55)</t>
  </si>
  <si>
    <t>李惠玉(54)</t>
  </si>
  <si>
    <t>徐尤書(54)</t>
  </si>
  <si>
    <t>林添進(65)</t>
  </si>
  <si>
    <t>楊登堅(62)</t>
  </si>
  <si>
    <t>林振昌(62)</t>
  </si>
  <si>
    <t>賴德富(57)</t>
  </si>
  <si>
    <t>陳保雄(56)</t>
  </si>
  <si>
    <t>劉偉吉(35)</t>
  </si>
  <si>
    <t>50M蛙式</t>
    <phoneticPr fontId="1" type="noConversion"/>
  </si>
  <si>
    <t>項次</t>
    <phoneticPr fontId="1" type="noConversion"/>
  </si>
  <si>
    <r>
      <t>女</t>
    </r>
    <r>
      <rPr>
        <sz val="12"/>
        <color theme="1"/>
        <rFont val="標楷體"/>
        <family val="4"/>
        <charset val="136"/>
      </rPr>
      <t>200</t>
    </r>
  </si>
  <si>
    <t>女120</t>
  </si>
  <si>
    <r>
      <t>男</t>
    </r>
    <r>
      <rPr>
        <sz val="12"/>
        <color theme="1"/>
        <rFont val="標楷體"/>
        <family val="4"/>
        <charset val="136"/>
      </rPr>
      <t>240</t>
    </r>
  </si>
  <si>
    <r>
      <t>男</t>
    </r>
    <r>
      <rPr>
        <sz val="12"/>
        <color theme="1"/>
        <rFont val="標楷體"/>
        <family val="4"/>
        <charset val="136"/>
      </rPr>
      <t>200</t>
    </r>
  </si>
  <si>
    <t>男160</t>
  </si>
  <si>
    <r>
      <t>男</t>
    </r>
    <r>
      <rPr>
        <sz val="10"/>
        <color theme="1"/>
        <rFont val="標楷體"/>
        <family val="4"/>
        <charset val="136"/>
      </rPr>
      <t>100以下</t>
    </r>
  </si>
  <si>
    <t>200M自由式接力</t>
  </si>
  <si>
    <t>高雄市早游會</t>
  </si>
  <si>
    <t>姓名</t>
    <phoneticPr fontId="3" type="noConversion"/>
  </si>
  <si>
    <t>單位</t>
    <phoneticPr fontId="3" type="noConversion"/>
  </si>
  <si>
    <t>成績</t>
    <phoneticPr fontId="3" type="noConversion"/>
  </si>
  <si>
    <t xml:space="preserve">備註 </t>
    <phoneticPr fontId="3" type="noConversion"/>
  </si>
  <si>
    <t>棄權</t>
    <phoneticPr fontId="1" type="noConversion"/>
  </si>
  <si>
    <t>犯規</t>
    <phoneticPr fontId="1" type="noConversion"/>
  </si>
  <si>
    <t>棄權</t>
    <phoneticPr fontId="1" type="noConversion"/>
  </si>
  <si>
    <t>棄權</t>
    <phoneticPr fontId="1" type="noConversion"/>
  </si>
  <si>
    <t>女60</t>
    <phoneticPr fontId="1" type="noConversion"/>
  </si>
  <si>
    <t>女40</t>
    <phoneticPr fontId="1" type="noConversion"/>
  </si>
  <si>
    <t>男70</t>
    <phoneticPr fontId="1" type="noConversion"/>
  </si>
  <si>
    <t>100M自由式</t>
    <phoneticPr fontId="1" type="noConversion"/>
  </si>
  <si>
    <t>100M自由式</t>
    <phoneticPr fontId="1" type="noConversion"/>
  </si>
  <si>
    <t>男65</t>
    <phoneticPr fontId="1" type="noConversion"/>
  </si>
  <si>
    <t>棄權</t>
    <phoneticPr fontId="1" type="noConversion"/>
  </si>
  <si>
    <t>男40</t>
    <phoneticPr fontId="1" type="noConversion"/>
  </si>
  <si>
    <t>男35</t>
    <phoneticPr fontId="1" type="noConversion"/>
  </si>
  <si>
    <t>100M自由式</t>
    <phoneticPr fontId="1" type="noConversion"/>
  </si>
  <si>
    <t>男30</t>
    <phoneticPr fontId="1" type="noConversion"/>
  </si>
  <si>
    <t>男25</t>
    <phoneticPr fontId="1" type="noConversion"/>
  </si>
  <si>
    <t>男18</t>
    <phoneticPr fontId="1" type="noConversion"/>
  </si>
  <si>
    <t>男18</t>
    <phoneticPr fontId="1" type="noConversion"/>
  </si>
  <si>
    <t>男60</t>
    <phoneticPr fontId="1" type="noConversion"/>
  </si>
  <si>
    <t>100M蛙式</t>
    <phoneticPr fontId="1" type="noConversion"/>
  </si>
  <si>
    <t>男55</t>
    <phoneticPr fontId="1" type="noConversion"/>
  </si>
  <si>
    <t>男55</t>
    <phoneticPr fontId="1" type="noConversion"/>
  </si>
  <si>
    <t>100M蛙式</t>
    <phoneticPr fontId="1" type="noConversion"/>
  </si>
  <si>
    <t>男55</t>
    <phoneticPr fontId="1" type="noConversion"/>
  </si>
  <si>
    <t>100M蛙式</t>
    <phoneticPr fontId="1" type="noConversion"/>
  </si>
  <si>
    <t>男50</t>
    <phoneticPr fontId="1" type="noConversion"/>
  </si>
  <si>
    <t>男50</t>
    <phoneticPr fontId="1" type="noConversion"/>
  </si>
  <si>
    <t>男40</t>
    <phoneticPr fontId="1" type="noConversion"/>
  </si>
  <si>
    <t>女65</t>
    <phoneticPr fontId="1" type="noConversion"/>
  </si>
  <si>
    <t>100M仰式</t>
    <phoneticPr fontId="1" type="noConversion"/>
  </si>
  <si>
    <t>女60</t>
    <phoneticPr fontId="1" type="noConversion"/>
  </si>
  <si>
    <t>女55</t>
    <phoneticPr fontId="1" type="noConversion"/>
  </si>
  <si>
    <t>女65</t>
    <phoneticPr fontId="1" type="noConversion"/>
  </si>
  <si>
    <t>女65</t>
    <phoneticPr fontId="1" type="noConversion"/>
  </si>
  <si>
    <t>100M仰式</t>
    <phoneticPr fontId="1" type="noConversion"/>
  </si>
  <si>
    <t>100M仰式</t>
    <phoneticPr fontId="1" type="noConversion"/>
  </si>
  <si>
    <t>棄權</t>
    <phoneticPr fontId="1" type="noConversion"/>
  </si>
  <si>
    <t>男45</t>
    <phoneticPr fontId="1" type="noConversion"/>
  </si>
  <si>
    <t>100M自由式</t>
    <phoneticPr fontId="1" type="noConversion"/>
  </si>
  <si>
    <t>女35</t>
    <phoneticPr fontId="1" type="noConversion"/>
  </si>
  <si>
    <t>男75</t>
    <phoneticPr fontId="1" type="noConversion"/>
  </si>
  <si>
    <t>100M自由式</t>
    <phoneticPr fontId="1" type="noConversion"/>
  </si>
  <si>
    <t>女35</t>
    <phoneticPr fontId="1" type="noConversion"/>
  </si>
  <si>
    <t>女18</t>
    <phoneticPr fontId="1" type="noConversion"/>
  </si>
  <si>
    <t>男80</t>
    <phoneticPr fontId="1" type="noConversion"/>
  </si>
  <si>
    <t>男75</t>
    <phoneticPr fontId="1" type="noConversion"/>
  </si>
  <si>
    <t>100M自由式</t>
    <phoneticPr fontId="1" type="noConversion"/>
  </si>
  <si>
    <t>100M自由式</t>
    <phoneticPr fontId="1" type="noConversion"/>
  </si>
  <si>
    <t>男55</t>
    <phoneticPr fontId="1" type="noConversion"/>
  </si>
  <si>
    <t>女70</t>
    <phoneticPr fontId="1" type="noConversion"/>
  </si>
  <si>
    <t>100M蛙式</t>
    <phoneticPr fontId="1" type="noConversion"/>
  </si>
  <si>
    <t>女65</t>
    <phoneticPr fontId="1" type="noConversion"/>
  </si>
  <si>
    <t>女50</t>
    <phoneticPr fontId="1" type="noConversion"/>
  </si>
  <si>
    <t>女45</t>
    <phoneticPr fontId="1" type="noConversion"/>
  </si>
  <si>
    <t xml:space="preserve"> </t>
    <phoneticPr fontId="1" type="noConversion"/>
  </si>
  <si>
    <t xml:space="preserve"> </t>
    <phoneticPr fontId="1" type="noConversion"/>
  </si>
  <si>
    <t>男80</t>
    <phoneticPr fontId="1" type="noConversion"/>
  </si>
  <si>
    <t>100M仰式</t>
    <phoneticPr fontId="1" type="noConversion"/>
  </si>
  <si>
    <t xml:space="preserve"> </t>
    <phoneticPr fontId="1" type="noConversion"/>
  </si>
  <si>
    <t>棄權</t>
    <phoneticPr fontId="1" type="noConversion"/>
  </si>
  <si>
    <t>男75</t>
    <phoneticPr fontId="1" type="noConversion"/>
  </si>
  <si>
    <t>男65</t>
    <phoneticPr fontId="1" type="noConversion"/>
  </si>
  <si>
    <t>男60</t>
    <phoneticPr fontId="1" type="noConversion"/>
  </si>
  <si>
    <t>100M仰式</t>
    <phoneticPr fontId="1" type="noConversion"/>
  </si>
  <si>
    <t>100M蝶式</t>
    <phoneticPr fontId="1" type="noConversion"/>
  </si>
  <si>
    <t>100M蝶式</t>
    <phoneticPr fontId="1" type="noConversion"/>
  </si>
  <si>
    <t>棄權</t>
    <phoneticPr fontId="1" type="noConversion"/>
  </si>
  <si>
    <t>100M蝶式</t>
    <phoneticPr fontId="1" type="noConversion"/>
  </si>
  <si>
    <t>100M蝶式</t>
    <phoneticPr fontId="1" type="noConversion"/>
  </si>
  <si>
    <t xml:space="preserve"> </t>
    <phoneticPr fontId="1" type="noConversion"/>
  </si>
  <si>
    <t>100M蝶式</t>
    <phoneticPr fontId="1" type="noConversion"/>
  </si>
  <si>
    <t>50M蝶式</t>
    <phoneticPr fontId="1" type="noConversion"/>
  </si>
  <si>
    <t>50M蝶式</t>
    <phoneticPr fontId="1" type="noConversion"/>
  </si>
  <si>
    <t>50M蝶式</t>
    <phoneticPr fontId="1" type="noConversion"/>
  </si>
  <si>
    <t>50M蝶式</t>
    <phoneticPr fontId="1" type="noConversion"/>
  </si>
  <si>
    <t>棄權</t>
    <phoneticPr fontId="1" type="noConversion"/>
  </si>
  <si>
    <t>50M仰式</t>
    <phoneticPr fontId="1" type="noConversion"/>
  </si>
  <si>
    <t>50M仰式</t>
    <phoneticPr fontId="1" type="noConversion"/>
  </si>
  <si>
    <t>73-74</t>
    <phoneticPr fontId="1" type="noConversion"/>
  </si>
  <si>
    <t>50M蛙式</t>
    <phoneticPr fontId="1" type="noConversion"/>
  </si>
  <si>
    <t xml:space="preserve"> </t>
    <phoneticPr fontId="1" type="noConversion"/>
  </si>
  <si>
    <t>犯規</t>
    <phoneticPr fontId="1" type="noConversion"/>
  </si>
  <si>
    <t>棄權</t>
    <phoneticPr fontId="1" type="noConversion"/>
  </si>
  <si>
    <t>50M蛙式</t>
    <phoneticPr fontId="1" type="noConversion"/>
  </si>
  <si>
    <t>50M自由式</t>
    <phoneticPr fontId="1" type="noConversion"/>
  </si>
  <si>
    <t>50M自由式</t>
    <phoneticPr fontId="1" type="noConversion"/>
  </si>
  <si>
    <t>50M自由式</t>
    <phoneticPr fontId="1" type="noConversion"/>
  </si>
  <si>
    <t>棄權</t>
    <phoneticPr fontId="1" type="noConversion"/>
  </si>
  <si>
    <t>50M自由式</t>
    <phoneticPr fontId="1" type="noConversion"/>
  </si>
  <si>
    <t xml:space="preserve"> </t>
    <phoneticPr fontId="1" type="noConversion"/>
  </si>
  <si>
    <t xml:space="preserve"> </t>
    <phoneticPr fontId="1" type="noConversion"/>
  </si>
  <si>
    <t>棄權</t>
    <phoneticPr fontId="1" type="noConversion"/>
  </si>
  <si>
    <t>棄權</t>
    <phoneticPr fontId="1" type="noConversion"/>
  </si>
  <si>
    <t>50M自由式</t>
    <phoneticPr fontId="1" type="noConversion"/>
  </si>
  <si>
    <t xml:space="preserve"> </t>
    <phoneticPr fontId="1" type="noConversion"/>
  </si>
  <si>
    <t>50M自由式</t>
    <phoneticPr fontId="1" type="noConversion"/>
  </si>
  <si>
    <t>50M自由式</t>
    <phoneticPr fontId="1" type="noConversion"/>
  </si>
  <si>
    <t>50M自由式</t>
    <phoneticPr fontId="1" type="noConversion"/>
  </si>
  <si>
    <t>50M自由式</t>
    <phoneticPr fontId="1" type="noConversion"/>
  </si>
  <si>
    <t>92-93</t>
    <phoneticPr fontId="1" type="noConversion"/>
  </si>
  <si>
    <t>50M自由式</t>
    <phoneticPr fontId="1" type="noConversion"/>
  </si>
  <si>
    <t>50M自由式</t>
    <phoneticPr fontId="1" type="noConversion"/>
  </si>
  <si>
    <t>犯規</t>
    <phoneticPr fontId="1" type="noConversion"/>
  </si>
  <si>
    <t>50M蛙式</t>
    <phoneticPr fontId="1" type="noConversion"/>
  </si>
  <si>
    <t>棄權</t>
    <phoneticPr fontId="1" type="noConversion"/>
  </si>
  <si>
    <t>陳湘峰(18)</t>
    <phoneticPr fontId="1" type="noConversion"/>
  </si>
  <si>
    <t>50M仰式</t>
    <phoneticPr fontId="1" type="noConversion"/>
  </si>
  <si>
    <t>50M仰式</t>
    <phoneticPr fontId="1" type="noConversion"/>
  </si>
  <si>
    <t>棄權</t>
    <phoneticPr fontId="1" type="noConversion"/>
  </si>
  <si>
    <t>50M蝶式</t>
    <phoneticPr fontId="1" type="noConversion"/>
  </si>
  <si>
    <t>50M蝶式</t>
    <phoneticPr fontId="1" type="noConversion"/>
  </si>
  <si>
    <t>50M蝶式</t>
    <phoneticPr fontId="1" type="noConversion"/>
  </si>
  <si>
    <t>50M蝶式</t>
    <phoneticPr fontId="1" type="noConversion"/>
  </si>
  <si>
    <t>100M蝶式</t>
    <phoneticPr fontId="1" type="noConversion"/>
  </si>
  <si>
    <t>50M仰式</t>
    <phoneticPr fontId="1" type="noConversion"/>
  </si>
  <si>
    <t>棄權</t>
    <phoneticPr fontId="1" type="noConversion"/>
  </si>
  <si>
    <t>100M蛙式</t>
  </si>
  <si>
    <t>50M蝶式</t>
    <phoneticPr fontId="1" type="noConversion"/>
  </si>
  <si>
    <t>犯規</t>
    <phoneticPr fontId="1" type="noConversion"/>
  </si>
  <si>
    <t>50M蛙式</t>
    <phoneticPr fontId="1" type="noConversion"/>
  </si>
  <si>
    <t>75-76</t>
    <phoneticPr fontId="1" type="noConversion"/>
  </si>
  <si>
    <t>50M自由式</t>
    <phoneticPr fontId="1" type="noConversion"/>
  </si>
  <si>
    <t>88-89</t>
    <phoneticPr fontId="1" type="noConversion"/>
  </si>
  <si>
    <t>錢英娣(69)　賴雪娥(46)　張凱樂(67)　李麗香(61)</t>
    <phoneticPr fontId="1" type="noConversion"/>
  </si>
  <si>
    <t>200M自由式接力</t>
    <phoneticPr fontId="1" type="noConversion"/>
  </si>
  <si>
    <t>張良妹(79)　賴姿廷(64)　廖素花(59)　田珮甄(39)</t>
    <phoneticPr fontId="1" type="noConversion"/>
  </si>
  <si>
    <t>凡瑪莎(50)　張　愛(45)　陳玉妃(56)　湯學莉(45)</t>
    <phoneticPr fontId="1" type="noConversion"/>
  </si>
  <si>
    <t>首棒朱一馨50m自由式中途計時成績36.02破我國紀錄41.05</t>
    <phoneticPr fontId="1" type="noConversion"/>
  </si>
  <si>
    <t>毛嘉玲(48)　周佳容(58)　張　換(62)　劉菊美(54)</t>
    <phoneticPr fontId="1" type="noConversion"/>
  </si>
  <si>
    <t>王寶月(66)　王敏華(61)　黃　雁(48)　佘曉輝(67)</t>
    <phoneticPr fontId="1" type="noConversion"/>
  </si>
  <si>
    <t>王麗莉(55)　鄭余秀娥(64)　陳雪紅(60)　郭瑋倫(38)</t>
    <phoneticPr fontId="1" type="noConversion"/>
  </si>
  <si>
    <t>董宜安(20)　蔡玉英(55)　陳招美(61)　劉純良(39)</t>
    <phoneticPr fontId="1" type="noConversion"/>
  </si>
  <si>
    <t>破我國紀錄</t>
  </si>
  <si>
    <t>朱一馨(65)　陳　敏(57)　曾燕萍(51)　林湘羚(47)</t>
    <phoneticPr fontId="1" type="noConversion"/>
  </si>
  <si>
    <t>李梅貞(58)  蔡江秀柏(67)  劉桂秋(75)  李美瑛(60)</t>
    <phoneticPr fontId="1" type="noConversion"/>
  </si>
  <si>
    <t>200M自由式接力</t>
    <phoneticPr fontId="1" type="noConversion"/>
  </si>
  <si>
    <t>陳聰斌(70)　陳春發(71)　邱炳榮(71)　鄭文森(71)　</t>
    <phoneticPr fontId="1" type="noConversion"/>
  </si>
  <si>
    <t>易思齊(61)　陳明輝(73)　游武雄(75)　陳博文(80)</t>
    <phoneticPr fontId="1" type="noConversion"/>
  </si>
  <si>
    <t>鄭明祥(69)　謝培仁(82)　莊英俊(72)　陳吉裕(64)</t>
    <phoneticPr fontId="1" type="noConversion"/>
  </si>
  <si>
    <t>易思齊(61)　黃東德(48)　王永賢(59)　陳清志(56)</t>
    <phoneticPr fontId="1" type="noConversion"/>
  </si>
  <si>
    <t>賴聰耀(65)　趙玉麟(61)　林文國(51)　林正松(76)</t>
    <phoneticPr fontId="1" type="noConversion"/>
  </si>
  <si>
    <t>蔡名傑(54)　黃崇庚(74)　鍾汶澄(61)　張文龍(54)</t>
    <phoneticPr fontId="1" type="noConversion"/>
  </si>
  <si>
    <t>陳俊達(35)　吳祖貴(67)　黃榮琦(66)　方宏瀋(73)</t>
    <phoneticPr fontId="1" type="noConversion"/>
  </si>
  <si>
    <t>許立宏(51)　林進興(59)　曾德壬(81)　正山堯(60)</t>
    <phoneticPr fontId="1" type="noConversion"/>
  </si>
  <si>
    <t>吳祖貴(67)　白昌發(61)　廖春盛(48)　鄭瑞峰(47)</t>
    <phoneticPr fontId="1" type="noConversion"/>
  </si>
  <si>
    <t>沈琦慧(40)　陳文慶(53)　鄭石勤(58)　鄭榮瑜(61)</t>
    <phoneticPr fontId="1" type="noConversion"/>
  </si>
  <si>
    <t>卓明德(45)　查迎冬(69)　黃榮財(53)　周士堔(46)</t>
    <phoneticPr fontId="1" type="noConversion"/>
  </si>
  <si>
    <t>葉昌濬(43)　陳善倫(57)　陳于忠(62)　何崢涵(49)</t>
    <phoneticPr fontId="1" type="noConversion"/>
  </si>
  <si>
    <t>陳銘得(58)　黃國峰(56)　黃武雄(56)　黃順鉅(55)</t>
    <phoneticPr fontId="1" type="noConversion"/>
  </si>
  <si>
    <t>黃東德(48)　陳清志(56)　王永賢(59)　陳永吉(56)　</t>
    <phoneticPr fontId="1" type="noConversion"/>
  </si>
  <si>
    <t>黃彥文(50)　何明龍(51)　詹曜郎(50)　趙晏熙(28)</t>
    <phoneticPr fontId="1" type="noConversion"/>
  </si>
  <si>
    <t>黃沛然(57)　江雲軒(42)　謝孟修(37)　劉騰駿(25)</t>
    <phoneticPr fontId="1" type="noConversion"/>
  </si>
  <si>
    <t>林鉅翔(45)　徐國證(49)　鄒坤池(40)　李邦彥(29)</t>
    <phoneticPr fontId="1" type="noConversion"/>
  </si>
  <si>
    <t>包錦恩(26)　林仙火(45)　郭國良(46)　陳銘得(58)</t>
    <phoneticPr fontId="1" type="noConversion"/>
  </si>
  <si>
    <t>劉文楷(39)　黃柏棟(32)　王志平(38)　蕭雋涵(29)</t>
    <phoneticPr fontId="1" type="noConversion"/>
  </si>
  <si>
    <t>劉福文(36)　羅子翔(40)　劉偉吉(35)　華崧成(33)</t>
    <phoneticPr fontId="1" type="noConversion"/>
  </si>
  <si>
    <t>陳廷軒(22)　陳泓翊(22)　高立亞(22)　張翔宇(18)</t>
    <phoneticPr fontId="1" type="noConversion"/>
  </si>
  <si>
    <t>何澄島(79)　翁源添(72)　蘇游常焜(67)　謝伸裕(71)</t>
    <phoneticPr fontId="1" type="noConversion"/>
  </si>
  <si>
    <t>三峽區體育會游泳委員會</t>
    <phoneticPr fontId="1" type="noConversion"/>
  </si>
  <si>
    <t>男240</t>
    <phoneticPr fontId="1" type="noConversion"/>
  </si>
  <si>
    <t>永和四季潛水游泳會</t>
    <phoneticPr fontId="1" type="noConversion"/>
  </si>
  <si>
    <r>
      <t>男</t>
    </r>
    <r>
      <rPr>
        <strike/>
        <sz val="12"/>
        <color theme="1"/>
        <rFont val="標楷體"/>
        <family val="4"/>
        <charset val="136"/>
      </rPr>
      <t>200</t>
    </r>
    <phoneticPr fontId="1" type="noConversion"/>
  </si>
  <si>
    <t>逸光游泳社</t>
    <phoneticPr fontId="1" type="noConversion"/>
  </si>
  <si>
    <t>男160</t>
    <phoneticPr fontId="1" type="noConversion"/>
  </si>
  <si>
    <t>犯規</t>
    <phoneticPr fontId="1" type="noConversion"/>
  </si>
  <si>
    <t>山本祐司(51)　樂美延(22)　陳湘峰(20)　黃建中(35)</t>
    <phoneticPr fontId="1" type="noConversion"/>
  </si>
  <si>
    <t>4*50m自由式接力首棒中途計時</t>
    <phoneticPr fontId="1" type="noConversion"/>
  </si>
  <si>
    <t>外國人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</si>
</sst>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:ss.00"/>
    <numFmt numFmtId="177" formatCode="[DBNum1][$-404]m&quot;分&quot;ss&quot;秒&quot;.00;@"/>
  </numFmts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333333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8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trike/>
      <sz val="12"/>
      <color rgb="FFFF0000"/>
      <name val="標楷體"/>
      <family val="4"/>
      <charset val="136"/>
    </font>
    <font>
      <strike/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6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2" xfId="0" applyFont="1" applyFill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 shrinkToFit="1"/>
    </xf>
    <xf numFmtId="176" fontId="5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49" fontId="6" fillId="3" borderId="6" xfId="0" applyNumberFormat="1" applyFont="1" applyFill="1" applyBorder="1" applyAlignment="1">
      <alignment horizontal="left" vertical="center" shrinkToFit="1"/>
    </xf>
    <xf numFmtId="0" fontId="6" fillId="4" borderId="0" xfId="0" applyFont="1" applyFill="1" applyBorder="1">
      <alignment vertical="center"/>
    </xf>
    <xf numFmtId="176" fontId="13" fillId="4" borderId="0" xfId="0" applyNumberFormat="1" applyFont="1" applyFill="1" applyBorder="1">
      <alignment vertical="center"/>
    </xf>
    <xf numFmtId="176" fontId="12" fillId="4" borderId="1" xfId="1" applyNumberFormat="1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/>
    </xf>
    <xf numFmtId="47" fontId="6" fillId="0" borderId="0" xfId="0" applyNumberFormat="1" applyFont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 shrinkToFit="1"/>
    </xf>
    <xf numFmtId="176" fontId="14" fillId="2" borderId="1" xfId="0" applyNumberFormat="1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4" borderId="1" xfId="0" applyFont="1" applyFill="1" applyBorder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176" fontId="13" fillId="4" borderId="0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177" fontId="1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一般_檢錄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pane ySplit="2" topLeftCell="A3" activePane="bottomLeft" state="frozen"/>
      <selection pane="bottomLeft" activeCell="M4" sqref="M4"/>
    </sheetView>
  </sheetViews>
  <sheetFormatPr defaultColWidth="8.88671875" defaultRowHeight="30" customHeight="1"/>
  <cols>
    <col min="1" max="1" width="5.33203125" style="51" customWidth="1"/>
    <col min="2" max="2" width="5.109375" style="51" customWidth="1"/>
    <col min="3" max="3" width="13" style="51" customWidth="1"/>
    <col min="4" max="4" width="26.44140625" style="52" customWidth="1"/>
    <col min="5" max="5" width="6.109375" style="51" customWidth="1"/>
    <col min="6" max="6" width="12.109375" style="53" customWidth="1"/>
    <col min="7" max="7" width="10.109375" style="54" customWidth="1"/>
    <col min="8" max="8" width="9.44140625" style="55" customWidth="1"/>
    <col min="9" max="9" width="11.6640625" style="52" customWidth="1"/>
    <col min="10" max="10" width="8.88671875" style="27" hidden="1" customWidth="1"/>
    <col min="11" max="16384" width="8.88671875" style="27"/>
  </cols>
  <sheetData>
    <row r="1" spans="1:10" ht="30" customHeight="1">
      <c r="B1" s="100" t="s">
        <v>141</v>
      </c>
      <c r="C1" s="101"/>
      <c r="D1" s="101"/>
      <c r="E1" s="101"/>
      <c r="F1" s="101"/>
      <c r="G1" s="101"/>
      <c r="H1" s="101"/>
      <c r="I1" s="101"/>
    </row>
    <row r="2" spans="1:10" ht="30" customHeight="1">
      <c r="A2" s="49" t="s">
        <v>142</v>
      </c>
      <c r="B2" s="25" t="s">
        <v>53</v>
      </c>
      <c r="C2" s="34" t="s">
        <v>4</v>
      </c>
      <c r="D2" s="25" t="s">
        <v>2</v>
      </c>
      <c r="E2" s="25" t="s">
        <v>54</v>
      </c>
      <c r="F2" s="25" t="s">
        <v>55</v>
      </c>
      <c r="G2" s="26" t="s">
        <v>5</v>
      </c>
      <c r="H2" s="30" t="s">
        <v>56</v>
      </c>
      <c r="I2" s="25" t="s">
        <v>57</v>
      </c>
    </row>
    <row r="3" spans="1:10" ht="30" customHeight="1">
      <c r="A3" s="30">
        <v>12</v>
      </c>
      <c r="B3" s="30">
        <v>1</v>
      </c>
      <c r="C3" s="15" t="s">
        <v>170</v>
      </c>
      <c r="D3" s="15" t="s">
        <v>29</v>
      </c>
      <c r="E3" s="15" t="s">
        <v>176</v>
      </c>
      <c r="F3" s="29" t="s">
        <v>90</v>
      </c>
      <c r="G3" s="13">
        <v>7.0543981481481488E-4</v>
      </c>
      <c r="H3" s="13">
        <v>7.3981481481481478E-4</v>
      </c>
      <c r="I3" s="30"/>
      <c r="J3" s="10" t="str">
        <f t="shared" ref="J3" si="0">IF(G3&lt;$I$56,"破我國紀錄","")</f>
        <v/>
      </c>
    </row>
    <row r="4" spans="1:10" ht="30" customHeight="1">
      <c r="A4" s="49">
        <v>18</v>
      </c>
      <c r="B4" s="30">
        <v>1</v>
      </c>
      <c r="C4" s="28" t="s">
        <v>217</v>
      </c>
      <c r="D4" s="15" t="s">
        <v>11</v>
      </c>
      <c r="E4" s="29" t="s">
        <v>222</v>
      </c>
      <c r="F4" s="29" t="s">
        <v>580</v>
      </c>
      <c r="G4" s="35">
        <v>1.0973379629629629E-3</v>
      </c>
      <c r="H4" s="35">
        <v>1.1280092592592594E-3</v>
      </c>
      <c r="I4" s="30" t="s">
        <v>631</v>
      </c>
      <c r="J4" s="56"/>
    </row>
    <row r="5" spans="1:10" ht="30" customHeight="1">
      <c r="A5" s="30">
        <v>27</v>
      </c>
      <c r="B5" s="30">
        <v>1</v>
      </c>
      <c r="C5" s="15" t="s">
        <v>288</v>
      </c>
      <c r="D5" s="15" t="s">
        <v>15</v>
      </c>
      <c r="E5" s="15" t="s">
        <v>207</v>
      </c>
      <c r="F5" s="15" t="s">
        <v>300</v>
      </c>
      <c r="G5" s="13">
        <v>1.1840277777777778E-3</v>
      </c>
      <c r="H5" s="13">
        <v>1.396990740740741E-3</v>
      </c>
      <c r="I5" s="30"/>
      <c r="J5" s="30" t="str">
        <f>IF(G5&lt;$I$3,"破我國紀錄","")</f>
        <v/>
      </c>
    </row>
    <row r="6" spans="1:10" ht="30" customHeight="1">
      <c r="A6" s="49">
        <v>35</v>
      </c>
      <c r="B6" s="49">
        <v>1</v>
      </c>
      <c r="C6" s="49" t="s">
        <v>325</v>
      </c>
      <c r="D6" s="15" t="s">
        <v>181</v>
      </c>
      <c r="E6" s="49" t="s">
        <v>281</v>
      </c>
      <c r="F6" s="35" t="s">
        <v>58</v>
      </c>
      <c r="G6" s="50">
        <v>7.7731481481481477E-4</v>
      </c>
      <c r="H6" s="35">
        <v>8.1782407407407411E-4</v>
      </c>
      <c r="I6" s="35"/>
      <c r="J6" s="56" t="s">
        <v>596</v>
      </c>
    </row>
    <row r="7" spans="1:10" ht="30" customHeight="1">
      <c r="A7" s="30">
        <v>36</v>
      </c>
      <c r="B7" s="30">
        <v>1</v>
      </c>
      <c r="C7" s="15" t="s">
        <v>329</v>
      </c>
      <c r="D7" s="15" t="s">
        <v>86</v>
      </c>
      <c r="E7" s="15" t="s">
        <v>193</v>
      </c>
      <c r="F7" s="15" t="s">
        <v>300</v>
      </c>
      <c r="G7" s="13">
        <v>7.3634259259259258E-4</v>
      </c>
      <c r="H7" s="13">
        <v>7.6192129629629624E-4</v>
      </c>
      <c r="I7" s="30"/>
      <c r="J7" s="30" t="str">
        <f>IF(G7&lt;$I$40,"破我國紀錄","")</f>
        <v/>
      </c>
    </row>
    <row r="8" spans="1:10" ht="30" customHeight="1">
      <c r="A8" s="30">
        <v>42</v>
      </c>
      <c r="B8" s="49">
        <v>1</v>
      </c>
      <c r="C8" s="15" t="s">
        <v>170</v>
      </c>
      <c r="D8" s="15" t="s">
        <v>29</v>
      </c>
      <c r="E8" s="15" t="s">
        <v>279</v>
      </c>
      <c r="F8" s="29" t="s">
        <v>577</v>
      </c>
      <c r="G8" s="13">
        <v>8.3113425925925933E-4</v>
      </c>
      <c r="H8" s="13">
        <v>8.3900462962962965E-4</v>
      </c>
      <c r="I8" s="35"/>
      <c r="J8" s="10" t="str">
        <f>IF(G8&lt;$I$19,"破我國紀錄","")</f>
        <v/>
      </c>
    </row>
    <row r="9" spans="1:10" ht="30" customHeight="1">
      <c r="A9" s="49">
        <v>45</v>
      </c>
      <c r="B9" s="49">
        <v>1</v>
      </c>
      <c r="C9" s="49" t="s">
        <v>336</v>
      </c>
      <c r="D9" s="15" t="s">
        <v>9</v>
      </c>
      <c r="E9" s="49" t="s">
        <v>208</v>
      </c>
      <c r="F9" s="35" t="s">
        <v>59</v>
      </c>
      <c r="G9" s="50">
        <v>4.878472222222222E-4</v>
      </c>
      <c r="H9" s="13">
        <v>6.0196759259259264E-4</v>
      </c>
      <c r="I9" s="35"/>
      <c r="J9" s="56" t="s">
        <v>596</v>
      </c>
    </row>
    <row r="10" spans="1:10" ht="30" customHeight="1">
      <c r="A10" s="30">
        <v>51</v>
      </c>
      <c r="B10" s="49">
        <v>1</v>
      </c>
      <c r="C10" s="15" t="s">
        <v>370</v>
      </c>
      <c r="D10" s="15" t="s">
        <v>25</v>
      </c>
      <c r="E10" s="15" t="s">
        <v>26</v>
      </c>
      <c r="F10" s="29" t="s">
        <v>352</v>
      </c>
      <c r="G10" s="13">
        <v>3.6550925925925922E-4</v>
      </c>
      <c r="H10" s="13">
        <v>3.8020833333333331E-4</v>
      </c>
      <c r="I10" s="35"/>
      <c r="J10" s="10" t="str">
        <f>IF(G10&lt;$I$32,"破我國紀錄","")</f>
        <v/>
      </c>
    </row>
    <row r="11" spans="1:10" ht="30" customHeight="1">
      <c r="A11" s="30">
        <v>61</v>
      </c>
      <c r="B11" s="49">
        <v>1</v>
      </c>
      <c r="C11" s="15" t="s">
        <v>305</v>
      </c>
      <c r="D11" s="15" t="s">
        <v>11</v>
      </c>
      <c r="E11" s="15" t="s">
        <v>24</v>
      </c>
      <c r="F11" s="29" t="s">
        <v>433</v>
      </c>
      <c r="G11" s="13">
        <v>5.1030092592592587E-4</v>
      </c>
      <c r="H11" s="13">
        <v>5.2395833333333342E-4</v>
      </c>
      <c r="I11" s="35"/>
      <c r="J11" s="30" t="str">
        <f>IF(G11&lt;$H$14,"破我國紀錄","")</f>
        <v>破我國紀錄</v>
      </c>
    </row>
    <row r="12" spans="1:10" ht="30" customHeight="1">
      <c r="A12" s="30">
        <v>67</v>
      </c>
      <c r="B12" s="49">
        <v>1</v>
      </c>
      <c r="C12" s="15" t="s">
        <v>325</v>
      </c>
      <c r="D12" s="15" t="s">
        <v>181</v>
      </c>
      <c r="E12" s="15" t="s">
        <v>281</v>
      </c>
      <c r="F12" s="29" t="s">
        <v>433</v>
      </c>
      <c r="G12" s="13">
        <v>3.4803240740740736E-4</v>
      </c>
      <c r="H12" s="13">
        <v>3.7002314814814813E-4</v>
      </c>
      <c r="I12" s="35"/>
      <c r="J12" s="30" t="str">
        <f>IF(G12&lt;$I$45,"破我國紀錄","")</f>
        <v/>
      </c>
    </row>
    <row r="13" spans="1:10" ht="30" customHeight="1">
      <c r="A13" s="30">
        <v>70</v>
      </c>
      <c r="B13" s="49">
        <v>1</v>
      </c>
      <c r="C13" s="15" t="s">
        <v>217</v>
      </c>
      <c r="D13" s="15" t="s">
        <v>11</v>
      </c>
      <c r="E13" s="15" t="s">
        <v>222</v>
      </c>
      <c r="F13" s="29" t="s">
        <v>450</v>
      </c>
      <c r="G13" s="13">
        <v>4.7303240740740731E-4</v>
      </c>
      <c r="H13" s="13">
        <v>5.2060185185185185E-4</v>
      </c>
      <c r="I13" s="30" t="s">
        <v>631</v>
      </c>
      <c r="J13" s="30" t="str">
        <f>IF(G13&lt;$I$19,"破我國紀錄","")</f>
        <v/>
      </c>
    </row>
    <row r="14" spans="1:10" ht="30" customHeight="1">
      <c r="A14" s="30">
        <v>81</v>
      </c>
      <c r="B14" s="49">
        <v>1</v>
      </c>
      <c r="C14" s="15" t="s">
        <v>350</v>
      </c>
      <c r="D14" s="15" t="s">
        <v>15</v>
      </c>
      <c r="E14" s="15" t="s">
        <v>290</v>
      </c>
      <c r="F14" s="29" t="s">
        <v>388</v>
      </c>
      <c r="G14" s="13">
        <v>6.2164351851851855E-4</v>
      </c>
      <c r="H14" s="13">
        <v>6.4016203703703707E-4</v>
      </c>
      <c r="I14" s="35"/>
      <c r="J14" s="30" t="str">
        <f>IF(G14&lt;$I$2,"破我國紀錄","")</f>
        <v>破我國紀錄</v>
      </c>
    </row>
    <row r="15" spans="1:10" ht="30" customHeight="1">
      <c r="A15" s="49">
        <v>101</v>
      </c>
      <c r="B15" s="49">
        <v>1</v>
      </c>
      <c r="C15" s="49" t="s">
        <v>336</v>
      </c>
      <c r="D15" s="15" t="s">
        <v>9</v>
      </c>
      <c r="E15" s="49" t="s">
        <v>208</v>
      </c>
      <c r="F15" s="29" t="s">
        <v>388</v>
      </c>
      <c r="G15" s="13">
        <v>4.1689814814814817E-4</v>
      </c>
      <c r="H15" s="13">
        <v>4.7511574074074074E-4</v>
      </c>
      <c r="I15" s="97" t="s">
        <v>630</v>
      </c>
      <c r="J15" s="56"/>
    </row>
  </sheetData>
  <mergeCells count="1">
    <mergeCell ref="B1:I1"/>
  </mergeCells>
  <phoneticPr fontId="1" type="noConversion"/>
  <pageMargins left="0.23622047244094491" right="0.23622047244094491" top="0.78740157480314965" bottom="0.35433070866141736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08"/>
  <sheetViews>
    <sheetView zoomScaleNormal="100" workbookViewId="0">
      <pane ySplit="1" topLeftCell="A56" activePane="bottomLeft" state="frozen"/>
      <selection pane="bottomLeft" activeCell="B52" sqref="B52"/>
    </sheetView>
  </sheetViews>
  <sheetFormatPr defaultColWidth="8.88671875" defaultRowHeight="25.2" customHeight="1"/>
  <cols>
    <col min="1" max="1" width="6.21875" style="57" customWidth="1"/>
    <col min="2" max="2" width="5.77734375" style="11" customWidth="1"/>
    <col min="3" max="3" width="14.77734375" style="11" customWidth="1"/>
    <col min="4" max="4" width="32.77734375" style="11" customWidth="1"/>
    <col min="5" max="5" width="6.44140625" style="57" customWidth="1"/>
    <col min="6" max="6" width="12.33203125" style="11" customWidth="1"/>
    <col min="7" max="7" width="11" style="74" customWidth="1"/>
    <col min="8" max="8" width="7.88671875" style="63" hidden="1" customWidth="1"/>
    <col min="9" max="9" width="9.77734375" style="74" customWidth="1"/>
    <col min="10" max="10" width="11.33203125" style="11" customWidth="1"/>
    <col min="11" max="11" width="11.33203125" style="11" hidden="1" customWidth="1"/>
    <col min="12" max="16384" width="8.88671875" style="1"/>
  </cols>
  <sheetData>
    <row r="1" spans="1:11" s="27" customFormat="1" ht="25.2" customHeight="1">
      <c r="A1" s="23" t="s">
        <v>82</v>
      </c>
      <c r="B1" s="58" t="s">
        <v>0</v>
      </c>
      <c r="C1" s="58" t="s">
        <v>43</v>
      </c>
      <c r="D1" s="58" t="s">
        <v>44</v>
      </c>
      <c r="E1" s="58" t="s">
        <v>7</v>
      </c>
      <c r="F1" s="58" t="s">
        <v>42</v>
      </c>
      <c r="G1" s="59" t="s">
        <v>45</v>
      </c>
      <c r="H1" s="64" t="s">
        <v>83</v>
      </c>
      <c r="I1" s="75" t="s">
        <v>48</v>
      </c>
      <c r="J1" s="58" t="s">
        <v>46</v>
      </c>
      <c r="K1" s="61" t="s">
        <v>13</v>
      </c>
    </row>
    <row r="2" spans="1:11" s="27" customFormat="1" ht="30" customHeight="1">
      <c r="A2" s="30">
        <v>81</v>
      </c>
      <c r="B2" s="30">
        <f>RANK(G2,$G$2:$G$3,1)</f>
        <v>1</v>
      </c>
      <c r="C2" s="15" t="s">
        <v>350</v>
      </c>
      <c r="D2" s="15" t="s">
        <v>15</v>
      </c>
      <c r="E2" s="15" t="s">
        <v>290</v>
      </c>
      <c r="F2" s="29" t="s">
        <v>548</v>
      </c>
      <c r="G2" s="13">
        <v>6.2164351851851855E-4</v>
      </c>
      <c r="H2" s="65" t="str">
        <f t="shared" ref="H2:H65" si="0">TEXT(G2,"m:ss.00;@")</f>
        <v>0:53.71</v>
      </c>
      <c r="I2" s="35">
        <v>6.4016203703703707E-4</v>
      </c>
      <c r="J2" s="30" t="str">
        <f>IF(G2&lt;$I$2,"破我國紀錄","")</f>
        <v>破我國紀錄</v>
      </c>
      <c r="K2" s="84" t="e">
        <f>IF(G2&lt;#REF!,"破成人賽紀錄","")</f>
        <v>#REF!</v>
      </c>
    </row>
    <row r="3" spans="1:11" ht="30" customHeight="1">
      <c r="A3" s="10"/>
      <c r="B3" s="30">
        <f>RANK(G3,$G$2:$G$3,1)</f>
        <v>2</v>
      </c>
      <c r="C3" s="15" t="s">
        <v>387</v>
      </c>
      <c r="D3" s="15" t="s">
        <v>15</v>
      </c>
      <c r="E3" s="15" t="s">
        <v>290</v>
      </c>
      <c r="F3" s="29" t="s">
        <v>388</v>
      </c>
      <c r="G3" s="35">
        <v>7.5578703703703702E-4</v>
      </c>
      <c r="H3" s="65" t="str">
        <f t="shared" si="0"/>
        <v>1:05.30</v>
      </c>
      <c r="I3" s="13"/>
      <c r="J3" s="30" t="str">
        <f>IF(G3&lt;$I$2,"破我國紀錄","")</f>
        <v/>
      </c>
      <c r="K3" s="31" t="e">
        <f>IF(G3&lt;#REF!,"破成人賽紀錄","")</f>
        <v>#REF!</v>
      </c>
    </row>
    <row r="4" spans="1:11" ht="30" customHeight="1">
      <c r="A4" s="10">
        <v>81</v>
      </c>
      <c r="B4" s="30">
        <f>RANK(G4,$G$4:$G$5,1)</f>
        <v>1</v>
      </c>
      <c r="C4" s="15" t="s">
        <v>351</v>
      </c>
      <c r="D4" s="15" t="s">
        <v>15</v>
      </c>
      <c r="E4" s="15" t="s">
        <v>16</v>
      </c>
      <c r="F4" s="29" t="s">
        <v>548</v>
      </c>
      <c r="G4" s="13">
        <v>6.6354166666666677E-4</v>
      </c>
      <c r="H4" s="65" t="str">
        <f t="shared" si="0"/>
        <v>0:57.33</v>
      </c>
      <c r="I4" s="13">
        <v>5.5787037037037036E-4</v>
      </c>
      <c r="J4" s="30" t="str">
        <f>IF(G4&lt;$I$4,"破我國紀錄","")</f>
        <v/>
      </c>
      <c r="K4" s="31" t="e">
        <f>IF(G4&lt;#REF!,"破成人賽紀錄","")</f>
        <v>#REF!</v>
      </c>
    </row>
    <row r="5" spans="1:11" ht="30" customHeight="1">
      <c r="A5" s="10"/>
      <c r="B5" s="30">
        <f>RANK(G5,$G$4:$G$5,1)</f>
        <v>2</v>
      </c>
      <c r="C5" s="15" t="s">
        <v>91</v>
      </c>
      <c r="D5" s="15" t="s">
        <v>15</v>
      </c>
      <c r="E5" s="15" t="s">
        <v>16</v>
      </c>
      <c r="F5" s="29" t="s">
        <v>388</v>
      </c>
      <c r="G5" s="13">
        <v>8.6041666666666656E-4</v>
      </c>
      <c r="H5" s="65" t="str">
        <f t="shared" si="0"/>
        <v>1:14.34</v>
      </c>
      <c r="I5" s="13"/>
      <c r="J5" s="30" t="str">
        <f>IF(G5&lt;$I$4,"破我國紀錄","")</f>
        <v/>
      </c>
      <c r="K5" s="31" t="e">
        <f>IF(G5&lt;#REF!,"破成人賽紀錄","")</f>
        <v>#REF!</v>
      </c>
    </row>
    <row r="6" spans="1:11" ht="30" customHeight="1">
      <c r="A6" s="30">
        <v>82</v>
      </c>
      <c r="B6" s="30">
        <f>RANK(G6,$G$6:$G$10,1)</f>
        <v>1</v>
      </c>
      <c r="C6" s="28" t="s">
        <v>93</v>
      </c>
      <c r="D6" s="28" t="s">
        <v>8</v>
      </c>
      <c r="E6" s="28" t="s">
        <v>208</v>
      </c>
      <c r="F6" s="29" t="s">
        <v>388</v>
      </c>
      <c r="G6" s="35">
        <v>5.6967592592592595E-4</v>
      </c>
      <c r="H6" s="93" t="str">
        <f t="shared" si="0"/>
        <v>0:49.22</v>
      </c>
      <c r="I6" s="35">
        <v>4.8032407407407404E-4</v>
      </c>
      <c r="J6" s="30" t="str">
        <f>IF(G6&lt;$I$6,"破我國紀錄","")</f>
        <v/>
      </c>
      <c r="K6" s="31" t="e">
        <f>IF(G6&lt;#REF!,"破成人賽紀錄","")</f>
        <v>#REF!</v>
      </c>
    </row>
    <row r="7" spans="1:11" ht="30" customHeight="1">
      <c r="A7" s="30"/>
      <c r="B7" s="30">
        <f>RANK(G7,$G$6:$G$10,1)</f>
        <v>2</v>
      </c>
      <c r="C7" s="28" t="s">
        <v>94</v>
      </c>
      <c r="D7" s="28" t="s">
        <v>95</v>
      </c>
      <c r="E7" s="28" t="s">
        <v>208</v>
      </c>
      <c r="F7" s="29" t="s">
        <v>388</v>
      </c>
      <c r="G7" s="35">
        <v>5.7638888888888887E-4</v>
      </c>
      <c r="H7" s="93" t="str">
        <f t="shared" si="0"/>
        <v>0:49.80</v>
      </c>
      <c r="I7" s="35"/>
      <c r="J7" s="30" t="str">
        <f>IF(G7&lt;$I$6,"破我國紀錄","")</f>
        <v/>
      </c>
      <c r="K7" s="31" t="e">
        <f>IF(G7&lt;#REF!,"破成人賽紀錄","")</f>
        <v>#REF!</v>
      </c>
    </row>
    <row r="8" spans="1:11" ht="30" customHeight="1">
      <c r="A8" s="30"/>
      <c r="B8" s="30">
        <f>RANK(G8,$G$6:$G$10,1)</f>
        <v>3</v>
      </c>
      <c r="C8" s="28" t="s">
        <v>97</v>
      </c>
      <c r="D8" s="28" t="s">
        <v>98</v>
      </c>
      <c r="E8" s="28" t="s">
        <v>208</v>
      </c>
      <c r="F8" s="29" t="s">
        <v>564</v>
      </c>
      <c r="G8" s="35">
        <v>6.3020833333333342E-4</v>
      </c>
      <c r="H8" s="93" t="str">
        <f t="shared" si="0"/>
        <v>0:54.45</v>
      </c>
      <c r="I8" s="35"/>
      <c r="J8" s="30" t="str">
        <f>IF(G8&lt;$I$6,"破我國紀錄","")</f>
        <v/>
      </c>
      <c r="K8" s="31" t="e">
        <f>IF(G8&lt;#REF!,"破成人賽紀錄","")</f>
        <v>#REF!</v>
      </c>
    </row>
    <row r="9" spans="1:11" ht="30" customHeight="1">
      <c r="A9" s="30"/>
      <c r="B9" s="30"/>
      <c r="C9" s="28" t="s">
        <v>389</v>
      </c>
      <c r="D9" s="28" t="s">
        <v>11</v>
      </c>
      <c r="E9" s="28" t="s">
        <v>208</v>
      </c>
      <c r="F9" s="29" t="s">
        <v>388</v>
      </c>
      <c r="G9" s="35" t="s">
        <v>465</v>
      </c>
      <c r="H9" s="93" t="str">
        <f t="shared" si="0"/>
        <v>犯規</v>
      </c>
      <c r="I9" s="35"/>
      <c r="J9" s="30" t="str">
        <f>IF(G9&lt;$I$6,"破我國紀錄","")</f>
        <v/>
      </c>
      <c r="K9" s="31" t="e">
        <f>IF(G9&lt;#REF!,"破成人賽紀錄","")</f>
        <v>#REF!</v>
      </c>
    </row>
    <row r="10" spans="1:11" ht="30" customHeight="1">
      <c r="A10" s="30"/>
      <c r="B10" s="30"/>
      <c r="C10" s="28" t="s">
        <v>96</v>
      </c>
      <c r="D10" s="28" t="s">
        <v>25</v>
      </c>
      <c r="E10" s="28" t="s">
        <v>208</v>
      </c>
      <c r="F10" s="29" t="s">
        <v>565</v>
      </c>
      <c r="G10" s="35" t="s">
        <v>566</v>
      </c>
      <c r="H10" s="93" t="str">
        <f t="shared" si="0"/>
        <v>犯規</v>
      </c>
      <c r="I10" s="35"/>
      <c r="J10" s="30" t="str">
        <f>IF(G10&lt;$I$6,"破我國紀錄","")</f>
        <v/>
      </c>
      <c r="K10" s="31" t="e">
        <f>IF(G10&lt;#REF!,"破成人賽紀錄","")</f>
        <v>#REF!</v>
      </c>
    </row>
    <row r="11" spans="1:11" ht="30" customHeight="1">
      <c r="A11" s="10">
        <v>83</v>
      </c>
      <c r="B11" s="30">
        <f>RANK(G11,$G$11:$G$15,1)</f>
        <v>1</v>
      </c>
      <c r="C11" s="15" t="s">
        <v>297</v>
      </c>
      <c r="D11" s="15" t="s">
        <v>25</v>
      </c>
      <c r="E11" s="15" t="s">
        <v>17</v>
      </c>
      <c r="F11" s="29" t="s">
        <v>585</v>
      </c>
      <c r="G11" s="13">
        <v>5.2349537037037024E-4</v>
      </c>
      <c r="H11" s="65" t="str">
        <f t="shared" si="0"/>
        <v>0:45.23</v>
      </c>
      <c r="I11" s="13">
        <v>4.1122685185185191E-4</v>
      </c>
      <c r="J11" s="30" t="str">
        <f>IF(G11&lt;$I$11,"破我國紀錄","")</f>
        <v/>
      </c>
      <c r="K11" s="31" t="e">
        <f>IF(G11&lt;#REF!,"破成人賽紀錄","")</f>
        <v>#REF!</v>
      </c>
    </row>
    <row r="12" spans="1:11" ht="30" customHeight="1">
      <c r="A12" s="10"/>
      <c r="B12" s="30">
        <f>RANK(G12,$G$11:$G$15,1)</f>
        <v>2</v>
      </c>
      <c r="C12" s="15" t="s">
        <v>101</v>
      </c>
      <c r="D12" s="15" t="s">
        <v>18</v>
      </c>
      <c r="E12" s="15" t="s">
        <v>17</v>
      </c>
      <c r="F12" s="29" t="s">
        <v>585</v>
      </c>
      <c r="G12" s="13">
        <v>5.6909722222222225E-4</v>
      </c>
      <c r="H12" s="65" t="str">
        <f t="shared" si="0"/>
        <v>0:49.17</v>
      </c>
      <c r="I12" s="13"/>
      <c r="J12" s="30" t="str">
        <f>IF(G12&lt;$I$11,"破我國紀錄","")</f>
        <v/>
      </c>
      <c r="K12" s="31" t="e">
        <f>IF(G12&lt;#REF!,"破成人賽紀錄","")</f>
        <v>#REF!</v>
      </c>
    </row>
    <row r="13" spans="1:11" ht="30" customHeight="1">
      <c r="A13" s="10"/>
      <c r="B13" s="30">
        <f>RANK(G13,$G$11:$G$15,1)</f>
        <v>3</v>
      </c>
      <c r="C13" s="15" t="s">
        <v>390</v>
      </c>
      <c r="D13" s="15" t="s">
        <v>15</v>
      </c>
      <c r="E13" s="15" t="s">
        <v>17</v>
      </c>
      <c r="F13" s="29" t="s">
        <v>585</v>
      </c>
      <c r="G13" s="13">
        <v>6.0000000000000006E-4</v>
      </c>
      <c r="H13" s="65" t="str">
        <f t="shared" si="0"/>
        <v>0:51.84</v>
      </c>
      <c r="I13" s="13"/>
      <c r="J13" s="30" t="str">
        <f>IF(G13&lt;$I$11,"破我國紀錄","")</f>
        <v/>
      </c>
      <c r="K13" s="31" t="e">
        <f>IF(G13&lt;#REF!,"破成人賽紀錄","")</f>
        <v>#REF!</v>
      </c>
    </row>
    <row r="14" spans="1:11" ht="30" customHeight="1">
      <c r="A14" s="10"/>
      <c r="B14" s="30">
        <f>RANK(G14,$G$11:$G$15,1)</f>
        <v>4</v>
      </c>
      <c r="C14" s="15" t="s">
        <v>100</v>
      </c>
      <c r="D14" s="15" t="s">
        <v>86</v>
      </c>
      <c r="E14" s="15" t="s">
        <v>17</v>
      </c>
      <c r="F14" s="29" t="s">
        <v>585</v>
      </c>
      <c r="G14" s="13">
        <v>6.3194444444444442E-4</v>
      </c>
      <c r="H14" s="65" t="str">
        <f t="shared" si="0"/>
        <v>0:54.60</v>
      </c>
      <c r="I14" s="13"/>
      <c r="J14" s="30" t="str">
        <f>IF(G14&lt;$I$11,"破我國紀錄","")</f>
        <v/>
      </c>
      <c r="K14" s="31" t="e">
        <f>IF(G14&lt;#REF!,"破成人賽紀錄","")</f>
        <v>#REF!</v>
      </c>
    </row>
    <row r="15" spans="1:11" ht="30" customHeight="1">
      <c r="A15" s="10"/>
      <c r="B15" s="30">
        <f>RANK(G15,$G$11:$G$15,1)</f>
        <v>5</v>
      </c>
      <c r="C15" s="15" t="s">
        <v>391</v>
      </c>
      <c r="D15" s="15" t="s">
        <v>8</v>
      </c>
      <c r="E15" s="15" t="s">
        <v>17</v>
      </c>
      <c r="F15" s="29" t="s">
        <v>585</v>
      </c>
      <c r="G15" s="13">
        <v>8.3958333333333335E-4</v>
      </c>
      <c r="H15" s="65" t="str">
        <f t="shared" si="0"/>
        <v>1:12.54</v>
      </c>
      <c r="I15" s="13"/>
      <c r="J15" s="30" t="str">
        <f>IF(G15&lt;$I$11,"破我國紀錄","")</f>
        <v/>
      </c>
      <c r="K15" s="31" t="e">
        <f>IF(G15&lt;#REF!,"破成人賽紀錄","")</f>
        <v>#REF!</v>
      </c>
    </row>
    <row r="16" spans="1:11" ht="30" customHeight="1">
      <c r="A16" s="10">
        <v>84</v>
      </c>
      <c r="B16" s="30">
        <f>RANK(G16,$G$16:$G$20,1)</f>
        <v>1</v>
      </c>
      <c r="C16" s="15" t="s">
        <v>109</v>
      </c>
      <c r="D16" s="15" t="s">
        <v>9</v>
      </c>
      <c r="E16" s="15" t="s">
        <v>214</v>
      </c>
      <c r="F16" s="29" t="s">
        <v>388</v>
      </c>
      <c r="G16" s="13">
        <v>4.6238425925925933E-4</v>
      </c>
      <c r="H16" s="65" t="str">
        <f t="shared" si="0"/>
        <v>0:39.95</v>
      </c>
      <c r="I16" s="13">
        <v>4.1458333333333326E-4</v>
      </c>
      <c r="J16" s="30" t="str">
        <f>IF(G16&lt;$I$16,"破我國紀錄","")</f>
        <v/>
      </c>
      <c r="K16" s="31" t="e">
        <f>IF(G16&lt;#REF!,"破成人賽紀錄","")</f>
        <v>#REF!</v>
      </c>
    </row>
    <row r="17" spans="1:11" ht="30" customHeight="1">
      <c r="A17" s="10"/>
      <c r="B17" s="30">
        <f>RANK(G17,$G$16:$G$20,1)</f>
        <v>2</v>
      </c>
      <c r="C17" s="15" t="s">
        <v>393</v>
      </c>
      <c r="D17" s="15" t="s">
        <v>9</v>
      </c>
      <c r="E17" s="15" t="s">
        <v>214</v>
      </c>
      <c r="F17" s="29" t="s">
        <v>549</v>
      </c>
      <c r="G17" s="13">
        <v>4.8194444444444451E-4</v>
      </c>
      <c r="H17" s="65" t="str">
        <f t="shared" si="0"/>
        <v>0:41.64</v>
      </c>
      <c r="I17" s="13"/>
      <c r="J17" s="30" t="str">
        <f>IF(G17&lt;$I$16,"破我國紀錄","")</f>
        <v/>
      </c>
      <c r="K17" s="31" t="e">
        <f>IF(G17&lt;#REF!,"破成人賽紀錄","")</f>
        <v>#REF!</v>
      </c>
    </row>
    <row r="18" spans="1:11" ht="30" customHeight="1">
      <c r="A18" s="10"/>
      <c r="B18" s="30">
        <f>RANK(G18,$G$16:$G$20,1)</f>
        <v>3</v>
      </c>
      <c r="C18" s="15" t="s">
        <v>394</v>
      </c>
      <c r="D18" s="15" t="s">
        <v>118</v>
      </c>
      <c r="E18" s="15" t="s">
        <v>214</v>
      </c>
      <c r="F18" s="29" t="s">
        <v>549</v>
      </c>
      <c r="G18" s="13">
        <v>4.8796296296296299E-4</v>
      </c>
      <c r="H18" s="65" t="str">
        <f t="shared" si="0"/>
        <v>0:42.16</v>
      </c>
      <c r="I18" s="13"/>
      <c r="J18" s="30" t="str">
        <f>IF(G18&lt;$I$16,"破我國紀錄","")</f>
        <v/>
      </c>
      <c r="K18" s="31" t="e">
        <f>IF(G18&lt;#REF!,"破成人賽紀錄","")</f>
        <v>#REF!</v>
      </c>
    </row>
    <row r="19" spans="1:11" ht="30" customHeight="1">
      <c r="A19" s="10"/>
      <c r="B19" s="30">
        <f>RANK(G19,$G$16:$G$20,1)</f>
        <v>4</v>
      </c>
      <c r="C19" s="15" t="s">
        <v>111</v>
      </c>
      <c r="D19" s="15" t="s">
        <v>98</v>
      </c>
      <c r="E19" s="15" t="s">
        <v>214</v>
      </c>
      <c r="F19" s="29" t="s">
        <v>549</v>
      </c>
      <c r="G19" s="13">
        <v>5.4537037037037043E-4</v>
      </c>
      <c r="H19" s="65" t="str">
        <f t="shared" si="0"/>
        <v>0:47.12</v>
      </c>
      <c r="I19" s="13"/>
      <c r="J19" s="30" t="str">
        <f>IF(G19&lt;$I$16,"破我國紀錄","")</f>
        <v/>
      </c>
      <c r="K19" s="31" t="e">
        <f>IF(G19&lt;#REF!,"破成人賽紀錄","")</f>
        <v>#REF!</v>
      </c>
    </row>
    <row r="20" spans="1:11" ht="30" customHeight="1">
      <c r="A20" s="10"/>
      <c r="B20" s="30">
        <f>RANK(G20,$G$16:$G$20,1)</f>
        <v>5</v>
      </c>
      <c r="C20" s="15" t="s">
        <v>392</v>
      </c>
      <c r="D20" s="15" t="s">
        <v>205</v>
      </c>
      <c r="E20" s="15" t="s">
        <v>214</v>
      </c>
      <c r="F20" s="29" t="s">
        <v>549</v>
      </c>
      <c r="G20" s="13">
        <v>6.3425925925925922E-4</v>
      </c>
      <c r="H20" s="65" t="str">
        <f t="shared" si="0"/>
        <v>0:54.80</v>
      </c>
      <c r="I20" s="13"/>
      <c r="J20" s="30" t="str">
        <f>IF(G20&lt;$I$16,"破我國紀錄","")</f>
        <v/>
      </c>
      <c r="K20" s="31" t="e">
        <f>IF(G20&lt;#REF!,"破成人賽紀錄","")</f>
        <v>#REF!</v>
      </c>
    </row>
    <row r="21" spans="1:11" ht="30" customHeight="1">
      <c r="A21" s="10">
        <v>85</v>
      </c>
      <c r="B21" s="30">
        <f>RANK(G21,$G$21:$G$22,1)</f>
        <v>1</v>
      </c>
      <c r="C21" s="15" t="s">
        <v>354</v>
      </c>
      <c r="D21" s="15" t="s">
        <v>118</v>
      </c>
      <c r="E21" s="15" t="s">
        <v>220</v>
      </c>
      <c r="F21" s="29" t="s">
        <v>388</v>
      </c>
      <c r="G21" s="13">
        <v>4.5520833333333329E-4</v>
      </c>
      <c r="H21" s="65" t="str">
        <f t="shared" si="0"/>
        <v>0:39.33</v>
      </c>
      <c r="I21" s="13">
        <v>4.0902777777777785E-4</v>
      </c>
      <c r="J21" s="30" t="str">
        <f>IF(G21&lt;$I$21,"破我國紀錄","")</f>
        <v/>
      </c>
      <c r="K21" s="31" t="e">
        <f>IF(G21&lt;#REF!,"破成人賽紀錄","")</f>
        <v>#REF!</v>
      </c>
    </row>
    <row r="22" spans="1:11" ht="30" customHeight="1">
      <c r="A22" s="10"/>
      <c r="B22" s="30">
        <f>RANK(G22,$G$21:$G$22,1)</f>
        <v>2</v>
      </c>
      <c r="C22" s="15" t="s">
        <v>355</v>
      </c>
      <c r="D22" s="15" t="s">
        <v>118</v>
      </c>
      <c r="E22" s="15" t="s">
        <v>220</v>
      </c>
      <c r="F22" s="29" t="s">
        <v>549</v>
      </c>
      <c r="G22" s="13">
        <v>5.2581018518518515E-4</v>
      </c>
      <c r="H22" s="65" t="str">
        <f t="shared" si="0"/>
        <v>0:45.43</v>
      </c>
      <c r="I22" s="13"/>
      <c r="J22" s="30" t="str">
        <f>IF(G22&lt;$I$21,"破我國紀錄","")</f>
        <v/>
      </c>
      <c r="K22" s="31" t="e">
        <f>IF(G22&lt;#REF!,"破成人賽紀錄","")</f>
        <v>#REF!</v>
      </c>
    </row>
    <row r="23" spans="1:11" ht="30" customHeight="1">
      <c r="A23" s="10">
        <v>85</v>
      </c>
      <c r="B23" s="30">
        <f>RANK(G23,$G$23:$G$26,1)</f>
        <v>1</v>
      </c>
      <c r="C23" s="15" t="s">
        <v>356</v>
      </c>
      <c r="D23" s="15" t="s">
        <v>15</v>
      </c>
      <c r="E23" s="15" t="s">
        <v>222</v>
      </c>
      <c r="F23" s="29" t="s">
        <v>388</v>
      </c>
      <c r="G23" s="13">
        <v>4.5243055555555558E-4</v>
      </c>
      <c r="H23" s="65" t="str">
        <f t="shared" si="0"/>
        <v>0:39.09</v>
      </c>
      <c r="I23" s="13">
        <v>3.9594907407407412E-4</v>
      </c>
      <c r="J23" s="30" t="str">
        <f>IF(G23&lt;$I$23,"破我國紀錄","")</f>
        <v/>
      </c>
      <c r="K23" s="31" t="e">
        <f>IF(G23&lt;#REF!,"破成人賽紀錄","")</f>
        <v>#REF!</v>
      </c>
    </row>
    <row r="24" spans="1:11" ht="30" customHeight="1">
      <c r="A24" s="10"/>
      <c r="B24" s="30">
        <f>RANK(G24,$G$23:$G$26,1)</f>
        <v>2</v>
      </c>
      <c r="C24" s="15" t="s">
        <v>395</v>
      </c>
      <c r="D24" s="15" t="s">
        <v>9</v>
      </c>
      <c r="E24" s="15" t="s">
        <v>222</v>
      </c>
      <c r="F24" s="29" t="s">
        <v>550</v>
      </c>
      <c r="G24" s="13">
        <v>4.686342592592593E-4</v>
      </c>
      <c r="H24" s="65" t="str">
        <f t="shared" si="0"/>
        <v>0:40.49</v>
      </c>
      <c r="I24" s="13"/>
      <c r="J24" s="30" t="str">
        <f>IF(G24&lt;$I$23,"破我國紀錄","")</f>
        <v/>
      </c>
      <c r="K24" s="31" t="e">
        <f>IF(G24&lt;#REF!,"破成人賽紀錄","")</f>
        <v>#REF!</v>
      </c>
    </row>
    <row r="25" spans="1:11" ht="30" customHeight="1">
      <c r="A25" s="10"/>
      <c r="B25" s="30">
        <f>RANK(G25,$G$23:$G$26,1)</f>
        <v>3</v>
      </c>
      <c r="C25" s="15" t="s">
        <v>122</v>
      </c>
      <c r="D25" s="15" t="s">
        <v>8</v>
      </c>
      <c r="E25" s="15" t="s">
        <v>222</v>
      </c>
      <c r="F25" s="29" t="s">
        <v>549</v>
      </c>
      <c r="G25" s="13">
        <v>6.0625000000000002E-4</v>
      </c>
      <c r="H25" s="65" t="str">
        <f t="shared" si="0"/>
        <v>0:52.38</v>
      </c>
      <c r="I25" s="13"/>
      <c r="J25" s="30" t="str">
        <f>IF(G25&lt;$I$23,"破我國紀錄","")</f>
        <v/>
      </c>
      <c r="K25" s="31" t="e">
        <f>IF(G25&lt;#REF!,"破成人賽紀錄","")</f>
        <v>#REF!</v>
      </c>
    </row>
    <row r="26" spans="1:11" ht="30" customHeight="1">
      <c r="A26" s="10"/>
      <c r="B26" s="30" t="s">
        <v>518</v>
      </c>
      <c r="C26" s="15" t="s">
        <v>340</v>
      </c>
      <c r="D26" s="15" t="s">
        <v>118</v>
      </c>
      <c r="E26" s="15" t="s">
        <v>222</v>
      </c>
      <c r="F26" s="29" t="s">
        <v>388</v>
      </c>
      <c r="G26" s="13" t="s">
        <v>551</v>
      </c>
      <c r="H26" s="65" t="str">
        <f t="shared" si="0"/>
        <v>棄權</v>
      </c>
      <c r="I26" s="13"/>
      <c r="J26" s="30" t="str">
        <f>IF(G26&lt;$I$23,"破我國紀錄","")</f>
        <v/>
      </c>
      <c r="K26" s="31" t="e">
        <f>IF(G26&lt;#REF!,"破成人賽紀錄","")</f>
        <v>#REF!</v>
      </c>
    </row>
    <row r="27" spans="1:11" ht="30" customHeight="1">
      <c r="A27" s="10">
        <v>86</v>
      </c>
      <c r="B27" s="30">
        <f>RANK(G27,$G$27:$G$27,1)</f>
        <v>1</v>
      </c>
      <c r="C27" s="15" t="s">
        <v>124</v>
      </c>
      <c r="D27" s="15" t="s">
        <v>20</v>
      </c>
      <c r="E27" s="15" t="s">
        <v>302</v>
      </c>
      <c r="F27" s="29" t="s">
        <v>552</v>
      </c>
      <c r="G27" s="87">
        <v>4.7777777777777787E-4</v>
      </c>
      <c r="H27" s="65" t="str">
        <f t="shared" si="0"/>
        <v>0:41.28</v>
      </c>
      <c r="I27" s="87">
        <v>3.6585648148148154E-4</v>
      </c>
      <c r="J27" s="30" t="str">
        <f>IF(G27&lt;$I$27,"破我國紀錄","")</f>
        <v/>
      </c>
      <c r="K27" s="85" t="e">
        <f>IF(G27&lt;#REF!,"破成人賽紀錄","")</f>
        <v>#REF!</v>
      </c>
    </row>
    <row r="28" spans="1:11" ht="30" customHeight="1">
      <c r="A28" s="10">
        <v>86</v>
      </c>
      <c r="B28" s="30">
        <f>RANK(G28,$G$28:$G$30,1)</f>
        <v>1</v>
      </c>
      <c r="C28" s="15" t="s">
        <v>130</v>
      </c>
      <c r="D28" s="15" t="s">
        <v>104</v>
      </c>
      <c r="E28" s="15" t="s">
        <v>225</v>
      </c>
      <c r="F28" s="29" t="s">
        <v>552</v>
      </c>
      <c r="G28" s="13">
        <v>4.8935185185185182E-4</v>
      </c>
      <c r="H28" s="65" t="str">
        <f t="shared" si="0"/>
        <v>0:42.28</v>
      </c>
      <c r="I28" s="13">
        <v>3.5752314814814821E-4</v>
      </c>
      <c r="J28" s="30" t="str">
        <f>IF(G28&lt;$I$28,"破我國紀錄","")</f>
        <v/>
      </c>
      <c r="K28" s="31" t="e">
        <f>IF(G28&lt;#REF!,"破成人賽紀錄","")</f>
        <v>#REF!</v>
      </c>
    </row>
    <row r="29" spans="1:11" ht="30" customHeight="1">
      <c r="A29" s="10"/>
      <c r="B29" s="30">
        <f>RANK(G29,$G$28:$G$30,1)</f>
        <v>2</v>
      </c>
      <c r="C29" s="15" t="s">
        <v>128</v>
      </c>
      <c r="D29" s="15" t="s">
        <v>86</v>
      </c>
      <c r="E29" s="15" t="s">
        <v>225</v>
      </c>
      <c r="F29" s="29" t="s">
        <v>549</v>
      </c>
      <c r="G29" s="13">
        <v>5.0266203703703703E-4</v>
      </c>
      <c r="H29" s="65" t="str">
        <f t="shared" si="0"/>
        <v>0:43.43</v>
      </c>
      <c r="I29" s="35"/>
      <c r="J29" s="30" t="str">
        <f>IF(G29&lt;$I$28,"破我國紀錄","")</f>
        <v/>
      </c>
      <c r="K29" s="31" t="e">
        <f>IF(G29&lt;#REF!,"破成人賽紀錄","")</f>
        <v>#REF!</v>
      </c>
    </row>
    <row r="30" spans="1:11" ht="30" customHeight="1">
      <c r="A30" s="10"/>
      <c r="B30" s="30" t="s">
        <v>553</v>
      </c>
      <c r="C30" s="15" t="s">
        <v>396</v>
      </c>
      <c r="D30" s="15" t="s">
        <v>397</v>
      </c>
      <c r="E30" s="15" t="s">
        <v>225</v>
      </c>
      <c r="F30" s="29" t="s">
        <v>552</v>
      </c>
      <c r="G30" s="13" t="s">
        <v>464</v>
      </c>
      <c r="H30" s="65" t="str">
        <f t="shared" si="0"/>
        <v>棄權</v>
      </c>
      <c r="I30" s="35"/>
      <c r="J30" s="30" t="str">
        <f>IF(G30&lt;$I$28,"破我國紀錄","")</f>
        <v/>
      </c>
      <c r="K30" s="31" t="e">
        <f>IF(G30&lt;#REF!,"破成人賽紀錄","")</f>
        <v>#REF!</v>
      </c>
    </row>
    <row r="31" spans="1:11" ht="30" customHeight="1">
      <c r="A31" s="10">
        <v>86</v>
      </c>
      <c r="B31" s="30" t="s">
        <v>554</v>
      </c>
      <c r="C31" s="15" t="s">
        <v>398</v>
      </c>
      <c r="D31" s="15" t="s">
        <v>8</v>
      </c>
      <c r="E31" s="15" t="s">
        <v>399</v>
      </c>
      <c r="F31" s="29" t="s">
        <v>388</v>
      </c>
      <c r="G31" s="13" t="s">
        <v>555</v>
      </c>
      <c r="H31" s="65" t="str">
        <f t="shared" si="0"/>
        <v>棄權</v>
      </c>
      <c r="I31" s="13">
        <v>3.4120370370370375E-4</v>
      </c>
      <c r="J31" s="30" t="str">
        <f>IF(G31&lt;$I$31,"破我國紀錄","")</f>
        <v/>
      </c>
      <c r="K31" s="31" t="e">
        <f>IF(G31&lt;#REF!,"破成人賽紀錄","")</f>
        <v>#REF!</v>
      </c>
    </row>
    <row r="32" spans="1:11" ht="30" customHeight="1">
      <c r="A32" s="10">
        <v>87</v>
      </c>
      <c r="B32" s="30">
        <f>RANK(G32,$G$32:$G$32,1)</f>
        <v>1</v>
      </c>
      <c r="C32" s="15" t="s">
        <v>360</v>
      </c>
      <c r="D32" s="15" t="s">
        <v>25</v>
      </c>
      <c r="E32" s="15" t="s">
        <v>24</v>
      </c>
      <c r="F32" s="29" t="s">
        <v>585</v>
      </c>
      <c r="G32" s="13">
        <v>5.0497685185185183E-4</v>
      </c>
      <c r="H32" s="65" t="str">
        <f t="shared" si="0"/>
        <v>0:43.63</v>
      </c>
      <c r="I32" s="13">
        <v>4.164351851851851E-4</v>
      </c>
      <c r="J32" s="30" t="str">
        <f>IF(G32&lt;$I$32,"破我國紀錄","")</f>
        <v/>
      </c>
      <c r="K32" s="31" t="e">
        <f>IF(G32&lt;#REF!,"破成人賽紀錄","")</f>
        <v>#REF!</v>
      </c>
    </row>
    <row r="33" spans="1:11" ht="30" customHeight="1">
      <c r="A33" s="10">
        <v>87</v>
      </c>
      <c r="B33" s="30">
        <f>RANK(G33,$G$33:$G$36,1)</f>
        <v>1</v>
      </c>
      <c r="C33" s="15" t="s">
        <v>235</v>
      </c>
      <c r="D33" s="15" t="s">
        <v>213</v>
      </c>
      <c r="E33" s="15" t="s">
        <v>245</v>
      </c>
      <c r="F33" s="29" t="s">
        <v>585</v>
      </c>
      <c r="G33" s="13">
        <v>5.3634259259259271E-4</v>
      </c>
      <c r="H33" s="65" t="str">
        <f>TEXT(G33,"m:ss.00;@")</f>
        <v>0:46.34</v>
      </c>
      <c r="I33" s="13"/>
      <c r="J33" s="30" t="str">
        <f>IF(G33&lt;$I$33,"破我國紀錄","")</f>
        <v/>
      </c>
      <c r="K33" s="31" t="e">
        <f>IF(G33&lt;#REF!,"破成人賽紀錄","")</f>
        <v>#REF!</v>
      </c>
    </row>
    <row r="34" spans="1:11" ht="30" customHeight="1">
      <c r="A34" s="10"/>
      <c r="B34" s="30">
        <f>RANK(G34,$G$33:$G$36,1)</f>
        <v>2</v>
      </c>
      <c r="C34" s="15" t="s">
        <v>136</v>
      </c>
      <c r="D34" s="15" t="s">
        <v>15</v>
      </c>
      <c r="E34" s="15" t="s">
        <v>245</v>
      </c>
      <c r="F34" s="29" t="s">
        <v>585</v>
      </c>
      <c r="G34" s="13">
        <v>5.6388888888888884E-4</v>
      </c>
      <c r="H34" s="65" t="str">
        <f>TEXT(G34,"m:ss.00;@")</f>
        <v>0:48.72</v>
      </c>
      <c r="I34" s="35">
        <v>4.083333333333333E-4</v>
      </c>
      <c r="J34" s="30" t="str">
        <f>IF(G34&lt;$I$33,"破我國紀錄","")</f>
        <v/>
      </c>
      <c r="K34" s="31" t="e">
        <f>IF(G34&lt;#REF!,"破成人賽紀錄","")</f>
        <v>#REF!</v>
      </c>
    </row>
    <row r="35" spans="1:11" ht="30" customHeight="1">
      <c r="A35" s="10"/>
      <c r="B35" s="30">
        <f>RANK(G35,$G$33:$G$36,1)</f>
        <v>3</v>
      </c>
      <c r="C35" s="15" t="s">
        <v>137</v>
      </c>
      <c r="D35" s="15" t="s">
        <v>25</v>
      </c>
      <c r="E35" s="15" t="s">
        <v>245</v>
      </c>
      <c r="F35" s="29" t="s">
        <v>585</v>
      </c>
      <c r="G35" s="13">
        <v>5.8472222222222226E-4</v>
      </c>
      <c r="H35" s="65" t="str">
        <f>TEXT(G35,"m:ss.00;@")</f>
        <v>0:50.52</v>
      </c>
      <c r="I35" s="13"/>
      <c r="J35" s="30" t="str">
        <f>IF(G35&lt;$I$33,"破我國紀錄","")</f>
        <v/>
      </c>
      <c r="K35" s="31" t="e">
        <f>IF(G35&lt;#REF!,"破成人賽紀錄","")</f>
        <v>#REF!</v>
      </c>
    </row>
    <row r="36" spans="1:11" ht="30" customHeight="1">
      <c r="A36" s="10"/>
      <c r="B36" s="30"/>
      <c r="C36" s="15" t="s">
        <v>400</v>
      </c>
      <c r="D36" s="15" t="s">
        <v>401</v>
      </c>
      <c r="E36" s="15" t="s">
        <v>245</v>
      </c>
      <c r="F36" s="29" t="s">
        <v>585</v>
      </c>
      <c r="G36" s="13" t="s">
        <v>582</v>
      </c>
      <c r="H36" s="65" t="str">
        <f>TEXT(G36,"m:ss.00;@")</f>
        <v>犯規</v>
      </c>
      <c r="I36" s="13"/>
      <c r="J36" s="30" t="str">
        <f>IF(G36&lt;$I$33,"破我國紀錄","")</f>
        <v/>
      </c>
      <c r="K36" s="31" t="e">
        <f>IF(G36&lt;#REF!,"破成人賽紀錄","")</f>
        <v>#REF!</v>
      </c>
    </row>
    <row r="37" spans="1:11" ht="30" customHeight="1">
      <c r="A37" s="10" t="s">
        <v>586</v>
      </c>
      <c r="B37" s="30">
        <f t="shared" ref="B37:B45" si="1">RANK(G37,$G$37:$G$45,1)</f>
        <v>1</v>
      </c>
      <c r="C37" s="15" t="s">
        <v>402</v>
      </c>
      <c r="D37" s="15" t="s">
        <v>8</v>
      </c>
      <c r="E37" s="15" t="s">
        <v>233</v>
      </c>
      <c r="F37" s="29" t="s">
        <v>585</v>
      </c>
      <c r="G37" s="13">
        <v>4.130787037037037E-4</v>
      </c>
      <c r="H37" s="65" t="str">
        <f t="shared" si="0"/>
        <v>0:35.69</v>
      </c>
      <c r="I37" s="13">
        <v>3.5578703703703705E-4</v>
      </c>
      <c r="J37" s="30" t="str">
        <f t="shared" ref="J37:J45" si="2">IF(G37&lt;$I$37,"破我國紀錄","")</f>
        <v/>
      </c>
      <c r="K37" s="31" t="e">
        <f>IF(G37&lt;#REF!,"破成人賽紀錄","")</f>
        <v>#REF!</v>
      </c>
    </row>
    <row r="38" spans="1:11" ht="30" customHeight="1">
      <c r="A38" s="10"/>
      <c r="B38" s="30">
        <f t="shared" si="1"/>
        <v>2</v>
      </c>
      <c r="C38" s="15" t="s">
        <v>363</v>
      </c>
      <c r="D38" s="15" t="s">
        <v>8</v>
      </c>
      <c r="E38" s="15" t="s">
        <v>233</v>
      </c>
      <c r="F38" s="29" t="s">
        <v>585</v>
      </c>
      <c r="G38" s="13">
        <v>4.1516203703703702E-4</v>
      </c>
      <c r="H38" s="65" t="str">
        <f t="shared" si="0"/>
        <v>0:35.87</v>
      </c>
      <c r="I38" s="13"/>
      <c r="J38" s="30" t="str">
        <f t="shared" si="2"/>
        <v/>
      </c>
      <c r="K38" s="31" t="e">
        <f>IF(G38&lt;#REF!,"破成人賽紀錄","")</f>
        <v>#REF!</v>
      </c>
    </row>
    <row r="39" spans="1:11" ht="30" customHeight="1">
      <c r="A39" s="10"/>
      <c r="B39" s="30">
        <f t="shared" si="1"/>
        <v>3</v>
      </c>
      <c r="C39" s="15" t="s">
        <v>147</v>
      </c>
      <c r="D39" s="15" t="s">
        <v>118</v>
      </c>
      <c r="E39" s="15" t="s">
        <v>233</v>
      </c>
      <c r="F39" s="29" t="s">
        <v>585</v>
      </c>
      <c r="G39" s="13">
        <v>4.2013888888888889E-4</v>
      </c>
      <c r="H39" s="65" t="str">
        <f t="shared" si="0"/>
        <v>0:36.30</v>
      </c>
      <c r="I39" s="13"/>
      <c r="J39" s="30" t="str">
        <f t="shared" si="2"/>
        <v/>
      </c>
      <c r="K39" s="31" t="e">
        <f>IF(G39&lt;#REF!,"破成人賽紀錄","")</f>
        <v>#REF!</v>
      </c>
    </row>
    <row r="40" spans="1:11" ht="30" customHeight="1">
      <c r="A40" s="10"/>
      <c r="B40" s="30">
        <f t="shared" si="1"/>
        <v>4</v>
      </c>
      <c r="C40" s="15" t="s">
        <v>146</v>
      </c>
      <c r="D40" s="15" t="s">
        <v>86</v>
      </c>
      <c r="E40" s="15" t="s">
        <v>233</v>
      </c>
      <c r="F40" s="29" t="s">
        <v>585</v>
      </c>
      <c r="G40" s="13">
        <v>4.3356481481481479E-4</v>
      </c>
      <c r="H40" s="65" t="str">
        <f t="shared" si="0"/>
        <v>0:37.46</v>
      </c>
      <c r="I40" s="13"/>
      <c r="J40" s="30" t="str">
        <f t="shared" si="2"/>
        <v/>
      </c>
      <c r="K40" s="31" t="e">
        <f>IF(G40&lt;#REF!,"破成人賽紀錄","")</f>
        <v>#REF!</v>
      </c>
    </row>
    <row r="41" spans="1:11" ht="30" customHeight="1">
      <c r="A41" s="10"/>
      <c r="B41" s="30">
        <f t="shared" si="1"/>
        <v>5</v>
      </c>
      <c r="C41" s="15" t="s">
        <v>343</v>
      </c>
      <c r="D41" s="15" t="s">
        <v>205</v>
      </c>
      <c r="E41" s="15" t="s">
        <v>233</v>
      </c>
      <c r="F41" s="29" t="s">
        <v>585</v>
      </c>
      <c r="G41" s="13">
        <v>4.6331018518518515E-4</v>
      </c>
      <c r="H41" s="65" t="str">
        <f t="shared" si="0"/>
        <v>0:40.03</v>
      </c>
      <c r="I41" s="13"/>
      <c r="J41" s="30" t="str">
        <f t="shared" si="2"/>
        <v/>
      </c>
      <c r="K41" s="31" t="e">
        <f>IF(G41&lt;#REF!,"破成人賽紀錄","")</f>
        <v>#REF!</v>
      </c>
    </row>
    <row r="42" spans="1:11" ht="30" customHeight="1">
      <c r="A42" s="10"/>
      <c r="B42" s="30">
        <f t="shared" si="1"/>
        <v>6</v>
      </c>
      <c r="C42" s="15" t="s">
        <v>144</v>
      </c>
      <c r="D42" s="15" t="s">
        <v>25</v>
      </c>
      <c r="E42" s="15" t="s">
        <v>233</v>
      </c>
      <c r="F42" s="29" t="s">
        <v>585</v>
      </c>
      <c r="G42" s="13">
        <v>4.9988425925925927E-4</v>
      </c>
      <c r="H42" s="65" t="str">
        <f t="shared" si="0"/>
        <v>0:43.19</v>
      </c>
      <c r="I42" s="13"/>
      <c r="J42" s="30" t="str">
        <f t="shared" si="2"/>
        <v/>
      </c>
      <c r="K42" s="31" t="e">
        <f>IF(G42&lt;#REF!,"破成人賽紀錄","")</f>
        <v>#REF!</v>
      </c>
    </row>
    <row r="43" spans="1:11" ht="30" customHeight="1">
      <c r="A43" s="10"/>
      <c r="B43" s="30">
        <f t="shared" si="1"/>
        <v>7</v>
      </c>
      <c r="C43" s="15" t="s">
        <v>362</v>
      </c>
      <c r="D43" s="15" t="s">
        <v>8</v>
      </c>
      <c r="E43" s="15" t="s">
        <v>233</v>
      </c>
      <c r="F43" s="29" t="s">
        <v>585</v>
      </c>
      <c r="G43" s="13">
        <v>5.2777777777777773E-4</v>
      </c>
      <c r="H43" s="65" t="str">
        <f t="shared" si="0"/>
        <v>0:45.60</v>
      </c>
      <c r="I43" s="13"/>
      <c r="J43" s="30" t="str">
        <f t="shared" si="2"/>
        <v/>
      </c>
      <c r="K43" s="31" t="e">
        <f>IF(G43&lt;#REF!,"破成人賽紀錄","")</f>
        <v>#REF!</v>
      </c>
    </row>
    <row r="44" spans="1:11" ht="30" customHeight="1">
      <c r="A44" s="10"/>
      <c r="B44" s="30">
        <f t="shared" si="1"/>
        <v>8</v>
      </c>
      <c r="C44" s="15" t="s">
        <v>143</v>
      </c>
      <c r="D44" s="15" t="s">
        <v>86</v>
      </c>
      <c r="E44" s="15" t="s">
        <v>233</v>
      </c>
      <c r="F44" s="29" t="s">
        <v>585</v>
      </c>
      <c r="G44" s="13">
        <v>5.392361111111111E-4</v>
      </c>
      <c r="H44" s="65" t="str">
        <f t="shared" si="0"/>
        <v>0:46.59</v>
      </c>
      <c r="I44" s="13"/>
      <c r="J44" s="30" t="str">
        <f t="shared" si="2"/>
        <v/>
      </c>
      <c r="K44" s="31" t="e">
        <f>IF(G44&lt;#REF!,"破成人賽紀錄","")</f>
        <v>#REF!</v>
      </c>
    </row>
    <row r="45" spans="1:11" ht="30" customHeight="1">
      <c r="A45" s="10"/>
      <c r="B45" s="30">
        <f t="shared" si="1"/>
        <v>9</v>
      </c>
      <c r="C45" s="15" t="s">
        <v>403</v>
      </c>
      <c r="D45" s="15" t="s">
        <v>15</v>
      </c>
      <c r="E45" s="15" t="s">
        <v>233</v>
      </c>
      <c r="F45" s="29" t="s">
        <v>585</v>
      </c>
      <c r="G45" s="13">
        <v>6.3657407407407402E-4</v>
      </c>
      <c r="H45" s="65" t="str">
        <f t="shared" si="0"/>
        <v>0:55.00</v>
      </c>
      <c r="I45" s="13"/>
      <c r="J45" s="30" t="str">
        <f t="shared" si="2"/>
        <v/>
      </c>
      <c r="K45" s="31" t="e">
        <f>IF(G45&lt;#REF!,"破成人賽紀錄","")</f>
        <v>#REF!</v>
      </c>
    </row>
    <row r="46" spans="1:11" ht="30" customHeight="1">
      <c r="A46" s="10">
        <v>90</v>
      </c>
      <c r="B46" s="30">
        <f t="shared" ref="B46:B52" si="3">RANK(G46,$G$46:$G$52,1)</f>
        <v>1</v>
      </c>
      <c r="C46" s="15" t="s">
        <v>150</v>
      </c>
      <c r="D46" s="15" t="s">
        <v>25</v>
      </c>
      <c r="E46" s="15" t="s">
        <v>247</v>
      </c>
      <c r="F46" s="29" t="s">
        <v>388</v>
      </c>
      <c r="G46" s="13">
        <v>3.8414351851851847E-4</v>
      </c>
      <c r="H46" s="65" t="str">
        <f t="shared" si="0"/>
        <v>0:33.19</v>
      </c>
      <c r="I46" s="13">
        <v>3.5949074074074073E-4</v>
      </c>
      <c r="J46" s="30" t="str">
        <f t="shared" ref="J46:J52" si="4">IF(G46&lt;$I$46,"破我國紀錄","")</f>
        <v/>
      </c>
      <c r="K46" s="31" t="e">
        <f>IF(G46&lt;#REF!,"破成人賽紀錄","")</f>
        <v>#REF!</v>
      </c>
    </row>
    <row r="47" spans="1:11" ht="30" customHeight="1">
      <c r="A47" s="10"/>
      <c r="B47" s="30">
        <f t="shared" si="3"/>
        <v>2</v>
      </c>
      <c r="C47" s="15" t="s">
        <v>405</v>
      </c>
      <c r="D47" s="15" t="s">
        <v>406</v>
      </c>
      <c r="E47" s="15" t="s">
        <v>247</v>
      </c>
      <c r="F47" s="29" t="s">
        <v>562</v>
      </c>
      <c r="G47" s="13">
        <v>4.5023148148148152E-4</v>
      </c>
      <c r="H47" s="65" t="str">
        <f t="shared" si="0"/>
        <v>0:38.90</v>
      </c>
      <c r="I47" s="13"/>
      <c r="J47" s="30" t="str">
        <f t="shared" si="4"/>
        <v/>
      </c>
      <c r="K47" s="31" t="e">
        <f>IF(G47&lt;#REF!,"破成人賽紀錄","")</f>
        <v>#REF!</v>
      </c>
    </row>
    <row r="48" spans="1:11" ht="30" customHeight="1">
      <c r="A48" s="10"/>
      <c r="B48" s="30">
        <f t="shared" si="3"/>
        <v>3</v>
      </c>
      <c r="C48" s="15" t="s">
        <v>404</v>
      </c>
      <c r="D48" s="15" t="s">
        <v>8</v>
      </c>
      <c r="E48" s="15" t="s">
        <v>247</v>
      </c>
      <c r="F48" s="29" t="s">
        <v>388</v>
      </c>
      <c r="G48" s="13">
        <v>5.2222222222222221E-4</v>
      </c>
      <c r="H48" s="65" t="str">
        <f t="shared" si="0"/>
        <v>0:45.12</v>
      </c>
      <c r="I48" s="13"/>
      <c r="J48" s="30" t="str">
        <f t="shared" si="4"/>
        <v/>
      </c>
      <c r="K48" s="31" t="e">
        <f>IF(G48&lt;#REF!,"破成人賽紀錄","")</f>
        <v>#REF!</v>
      </c>
    </row>
    <row r="49" spans="1:11" ht="30" customHeight="1">
      <c r="A49" s="10"/>
      <c r="B49" s="30">
        <f t="shared" si="3"/>
        <v>4</v>
      </c>
      <c r="C49" s="15" t="s">
        <v>408</v>
      </c>
      <c r="D49" s="15" t="s">
        <v>205</v>
      </c>
      <c r="E49" s="15" t="s">
        <v>247</v>
      </c>
      <c r="F49" s="29" t="s">
        <v>562</v>
      </c>
      <c r="G49" s="13">
        <v>5.7314814814814815E-4</v>
      </c>
      <c r="H49" s="65" t="str">
        <f t="shared" si="0"/>
        <v>0:49.52</v>
      </c>
      <c r="I49" s="13"/>
      <c r="J49" s="30" t="str">
        <f t="shared" si="4"/>
        <v/>
      </c>
      <c r="K49" s="31" t="e">
        <f>IF(G49&lt;#REF!,"破成人賽紀錄","")</f>
        <v>#REF!</v>
      </c>
    </row>
    <row r="50" spans="1:11" ht="30" customHeight="1">
      <c r="A50" s="10"/>
      <c r="B50" s="30">
        <f t="shared" si="3"/>
        <v>5</v>
      </c>
      <c r="C50" s="15" t="s">
        <v>407</v>
      </c>
      <c r="D50" s="15" t="s">
        <v>15</v>
      </c>
      <c r="E50" s="15" t="s">
        <v>247</v>
      </c>
      <c r="F50" s="29" t="s">
        <v>548</v>
      </c>
      <c r="G50" s="13">
        <v>6.8437500000000009E-4</v>
      </c>
      <c r="H50" s="65" t="str">
        <f t="shared" si="0"/>
        <v>0:59.13</v>
      </c>
      <c r="I50" s="13"/>
      <c r="J50" s="30" t="str">
        <f t="shared" si="4"/>
        <v/>
      </c>
      <c r="K50" s="31" t="e">
        <f>IF(G50&lt;#REF!,"破成人賽紀錄","")</f>
        <v>#REF!</v>
      </c>
    </row>
    <row r="51" spans="1:11" ht="30" customHeight="1">
      <c r="A51" s="10"/>
      <c r="B51" s="30">
        <f t="shared" si="3"/>
        <v>6</v>
      </c>
      <c r="C51" s="15" t="s">
        <v>409</v>
      </c>
      <c r="D51" s="15" t="s">
        <v>213</v>
      </c>
      <c r="E51" s="15" t="s">
        <v>247</v>
      </c>
      <c r="F51" s="29" t="s">
        <v>388</v>
      </c>
      <c r="G51" s="13">
        <v>1.0396990740740742E-3</v>
      </c>
      <c r="H51" s="65" t="str">
        <f t="shared" si="0"/>
        <v>1:29.83</v>
      </c>
      <c r="I51" s="13"/>
      <c r="J51" s="30" t="str">
        <f t="shared" si="4"/>
        <v/>
      </c>
      <c r="K51" s="31" t="e">
        <f>IF(G51&lt;#REF!,"破成人賽紀錄","")</f>
        <v>#REF!</v>
      </c>
    </row>
    <row r="52" spans="1:11" ht="30" customHeight="1">
      <c r="A52" s="10"/>
      <c r="B52" s="30"/>
      <c r="C52" s="15" t="s">
        <v>149</v>
      </c>
      <c r="D52" s="15" t="s">
        <v>8</v>
      </c>
      <c r="E52" s="15" t="s">
        <v>247</v>
      </c>
      <c r="F52" s="29" t="s">
        <v>388</v>
      </c>
      <c r="G52" s="13" t="s">
        <v>464</v>
      </c>
      <c r="H52" s="65" t="str">
        <f t="shared" si="0"/>
        <v>棄權</v>
      </c>
      <c r="I52" s="13"/>
      <c r="J52" s="30" t="str">
        <f t="shared" si="4"/>
        <v/>
      </c>
      <c r="K52" s="31" t="e">
        <f>IF(G52&lt;#REF!,"破成人賽紀錄","")</f>
        <v>#REF!</v>
      </c>
    </row>
    <row r="53" spans="1:11" ht="30" customHeight="1">
      <c r="A53" s="10">
        <v>91</v>
      </c>
      <c r="B53" s="30">
        <f>RANK(G53,$G$53:$G$55,1)</f>
        <v>1</v>
      </c>
      <c r="C53" s="15" t="s">
        <v>153</v>
      </c>
      <c r="D53" s="15" t="s">
        <v>25</v>
      </c>
      <c r="E53" s="15" t="s">
        <v>26</v>
      </c>
      <c r="F53" s="29" t="s">
        <v>562</v>
      </c>
      <c r="G53" s="13">
        <v>3.9872685185185188E-4</v>
      </c>
      <c r="H53" s="65" t="str">
        <f t="shared" si="0"/>
        <v>0:34.45</v>
      </c>
      <c r="I53" s="13">
        <v>3.5370370370370368E-4</v>
      </c>
      <c r="J53" s="30" t="str">
        <f>IF(G53&lt;$I$53,"破我國紀錄","")</f>
        <v/>
      </c>
      <c r="K53" s="31" t="e">
        <f>IF(G53&lt;#REF!,"破成人賽紀錄","")</f>
        <v>#REF!</v>
      </c>
    </row>
    <row r="54" spans="1:11" ht="30" customHeight="1">
      <c r="A54" s="10"/>
      <c r="B54" s="30">
        <f>RANK(G54,$G$53:$G$55,1)</f>
        <v>2</v>
      </c>
      <c r="C54" s="15" t="s">
        <v>365</v>
      </c>
      <c r="D54" s="15" t="s">
        <v>20</v>
      </c>
      <c r="E54" s="15" t="s">
        <v>26</v>
      </c>
      <c r="F54" s="29" t="s">
        <v>562</v>
      </c>
      <c r="G54" s="13">
        <v>4.8240740740740736E-4</v>
      </c>
      <c r="H54" s="65" t="str">
        <f t="shared" si="0"/>
        <v>0:41.68</v>
      </c>
      <c r="I54" s="13"/>
      <c r="J54" s="30" t="str">
        <f>IF(G54&lt;$I$53,"破我國紀錄","")</f>
        <v/>
      </c>
      <c r="K54" s="31" t="e">
        <f>IF(G54&lt;#REF!,"破成人賽紀錄","")</f>
        <v>#REF!</v>
      </c>
    </row>
    <row r="55" spans="1:11" ht="30" customHeight="1">
      <c r="A55" s="10"/>
      <c r="B55" s="30">
        <f>RANK(G55,$G$53:$G$55,1)</f>
        <v>3</v>
      </c>
      <c r="C55" s="15" t="s">
        <v>366</v>
      </c>
      <c r="D55" s="15" t="s">
        <v>15</v>
      </c>
      <c r="E55" s="15" t="s">
        <v>26</v>
      </c>
      <c r="F55" s="29" t="s">
        <v>388</v>
      </c>
      <c r="G55" s="13">
        <v>5.4259259259259256E-4</v>
      </c>
      <c r="H55" s="65" t="str">
        <f t="shared" si="0"/>
        <v>0:46.88</v>
      </c>
      <c r="I55" s="13"/>
      <c r="J55" s="30" t="str">
        <f>IF(G55&lt;$I$53,"破我國紀錄","")</f>
        <v/>
      </c>
      <c r="K55" s="31" t="e">
        <f>IF(G55&lt;#REF!,"破成人賽紀錄","")</f>
        <v>#REF!</v>
      </c>
    </row>
    <row r="56" spans="1:11" ht="30" customHeight="1">
      <c r="A56" s="10" t="s">
        <v>563</v>
      </c>
      <c r="B56" s="30">
        <f t="shared" ref="B56:B64" si="5">RANK(G56,$G$56:$G$64,1)</f>
        <v>1</v>
      </c>
      <c r="C56" s="15" t="s">
        <v>317</v>
      </c>
      <c r="D56" s="15" t="s">
        <v>9</v>
      </c>
      <c r="E56" s="15" t="s">
        <v>27</v>
      </c>
      <c r="F56" s="29" t="s">
        <v>388</v>
      </c>
      <c r="G56" s="13">
        <v>3.7268518518518526E-4</v>
      </c>
      <c r="H56" s="65" t="str">
        <f t="shared" si="0"/>
        <v>0:32.20</v>
      </c>
      <c r="I56" s="13">
        <v>3.4039351851851852E-4</v>
      </c>
      <c r="J56" s="30" t="str">
        <f t="shared" ref="J56:J64" si="6">IF(G56&lt;$I$56,"破我國紀錄","")</f>
        <v/>
      </c>
      <c r="K56" s="31" t="e">
        <f>IF(G56&lt;#REF!,"破成人賽紀錄","")</f>
        <v>#REF!</v>
      </c>
    </row>
    <row r="57" spans="1:11" ht="30" customHeight="1">
      <c r="A57" s="10"/>
      <c r="B57" s="30">
        <f t="shared" si="5"/>
        <v>2</v>
      </c>
      <c r="C57" s="15" t="s">
        <v>345</v>
      </c>
      <c r="D57" s="15" t="s">
        <v>11</v>
      </c>
      <c r="E57" s="15" t="s">
        <v>27</v>
      </c>
      <c r="F57" s="29" t="s">
        <v>388</v>
      </c>
      <c r="G57" s="13">
        <v>3.9930555555555552E-4</v>
      </c>
      <c r="H57" s="65" t="str">
        <f t="shared" si="0"/>
        <v>0:34.50</v>
      </c>
      <c r="I57" s="13"/>
      <c r="J57" s="30" t="str">
        <f t="shared" si="6"/>
        <v/>
      </c>
      <c r="K57" s="31" t="e">
        <f>IF(G57&lt;#REF!,"破成人賽紀錄","")</f>
        <v>#REF!</v>
      </c>
    </row>
    <row r="58" spans="1:11" ht="30" customHeight="1">
      <c r="A58" s="10"/>
      <c r="B58" s="30">
        <f t="shared" si="5"/>
        <v>3</v>
      </c>
      <c r="C58" s="15" t="s">
        <v>412</v>
      </c>
      <c r="D58" s="15" t="s">
        <v>98</v>
      </c>
      <c r="E58" s="15" t="s">
        <v>27</v>
      </c>
      <c r="F58" s="29" t="s">
        <v>562</v>
      </c>
      <c r="G58" s="13">
        <v>4.096064814814815E-4</v>
      </c>
      <c r="H58" s="65" t="str">
        <f t="shared" si="0"/>
        <v>0:35.39</v>
      </c>
      <c r="I58" s="13"/>
      <c r="J58" s="30" t="str">
        <f t="shared" si="6"/>
        <v/>
      </c>
      <c r="K58" s="31" t="e">
        <f>IF(G58&lt;#REF!,"破成人賽紀錄","")</f>
        <v>#REF!</v>
      </c>
    </row>
    <row r="59" spans="1:11" ht="30" customHeight="1">
      <c r="A59" s="10"/>
      <c r="B59" s="30">
        <f t="shared" si="5"/>
        <v>4</v>
      </c>
      <c r="C59" s="15" t="s">
        <v>411</v>
      </c>
      <c r="D59" s="15" t="s">
        <v>98</v>
      </c>
      <c r="E59" s="15" t="s">
        <v>27</v>
      </c>
      <c r="F59" s="29" t="s">
        <v>388</v>
      </c>
      <c r="G59" s="13">
        <v>4.3981481481481481E-4</v>
      </c>
      <c r="H59" s="65" t="str">
        <f t="shared" si="0"/>
        <v>0:38.00</v>
      </c>
      <c r="I59" s="13"/>
      <c r="J59" s="30" t="str">
        <f t="shared" si="6"/>
        <v/>
      </c>
      <c r="K59" s="31" t="e">
        <f>IF(G59&lt;#REF!,"破成人賽紀錄","")</f>
        <v>#REF!</v>
      </c>
    </row>
    <row r="60" spans="1:11" ht="30" customHeight="1">
      <c r="A60" s="10"/>
      <c r="B60" s="30">
        <f t="shared" si="5"/>
        <v>5</v>
      </c>
      <c r="C60" s="15" t="s">
        <v>154</v>
      </c>
      <c r="D60" s="15" t="s">
        <v>20</v>
      </c>
      <c r="E60" s="15" t="s">
        <v>27</v>
      </c>
      <c r="F60" s="29" t="s">
        <v>388</v>
      </c>
      <c r="G60" s="13">
        <v>4.5740740740740746E-4</v>
      </c>
      <c r="H60" s="65" t="str">
        <f t="shared" si="0"/>
        <v>0:39.52</v>
      </c>
      <c r="I60" s="13"/>
      <c r="J60" s="30" t="str">
        <f t="shared" si="6"/>
        <v/>
      </c>
      <c r="K60" s="31" t="e">
        <f>IF(G60&lt;#REF!,"破成人賽紀錄","")</f>
        <v>#REF!</v>
      </c>
    </row>
    <row r="61" spans="1:11" ht="30" customHeight="1">
      <c r="A61" s="10"/>
      <c r="B61" s="30">
        <f t="shared" si="5"/>
        <v>6</v>
      </c>
      <c r="C61" s="15" t="s">
        <v>410</v>
      </c>
      <c r="D61" s="15" t="s">
        <v>25</v>
      </c>
      <c r="E61" s="15" t="s">
        <v>27</v>
      </c>
      <c r="F61" s="29" t="s">
        <v>388</v>
      </c>
      <c r="G61" s="13">
        <v>4.8703703703703696E-4</v>
      </c>
      <c r="H61" s="65" t="str">
        <f t="shared" si="0"/>
        <v>0:42.08</v>
      </c>
      <c r="I61" s="13"/>
      <c r="J61" s="30" t="str">
        <f t="shared" si="6"/>
        <v/>
      </c>
      <c r="K61" s="31" t="e">
        <f>IF(G61&lt;#REF!,"破成人賽紀錄","")</f>
        <v>#REF!</v>
      </c>
    </row>
    <row r="62" spans="1:11" ht="30" customHeight="1">
      <c r="A62" s="10"/>
      <c r="B62" s="30">
        <f t="shared" si="5"/>
        <v>7</v>
      </c>
      <c r="C62" s="15" t="s">
        <v>413</v>
      </c>
      <c r="D62" s="15" t="s">
        <v>15</v>
      </c>
      <c r="E62" s="15" t="s">
        <v>27</v>
      </c>
      <c r="F62" s="29" t="s">
        <v>388</v>
      </c>
      <c r="G62" s="13">
        <v>4.965277777777777E-4</v>
      </c>
      <c r="H62" s="65" t="str">
        <f t="shared" si="0"/>
        <v>0:42.90</v>
      </c>
      <c r="I62" s="13"/>
      <c r="J62" s="30" t="str">
        <f t="shared" si="6"/>
        <v/>
      </c>
      <c r="K62" s="31" t="e">
        <f>IF(G62&lt;#REF!,"破成人賽紀錄","")</f>
        <v>#REF!</v>
      </c>
    </row>
    <row r="63" spans="1:11" ht="30" customHeight="1">
      <c r="A63" s="10"/>
      <c r="B63" s="30">
        <f t="shared" si="5"/>
        <v>8</v>
      </c>
      <c r="C63" s="15" t="s">
        <v>158</v>
      </c>
      <c r="D63" s="15" t="s">
        <v>25</v>
      </c>
      <c r="E63" s="15" t="s">
        <v>27</v>
      </c>
      <c r="F63" s="29" t="s">
        <v>388</v>
      </c>
      <c r="G63" s="13">
        <v>5.0671296296296304E-4</v>
      </c>
      <c r="H63" s="65" t="str">
        <f t="shared" si="0"/>
        <v>0:43.78</v>
      </c>
      <c r="I63" s="13"/>
      <c r="J63" s="30" t="str">
        <f t="shared" si="6"/>
        <v/>
      </c>
      <c r="K63" s="31" t="e">
        <f>IF(G63&lt;#REF!,"破成人賽紀錄","")</f>
        <v>#REF!</v>
      </c>
    </row>
    <row r="64" spans="1:11" ht="30" customHeight="1">
      <c r="A64" s="10"/>
      <c r="B64" s="30"/>
      <c r="C64" s="15" t="s">
        <v>414</v>
      </c>
      <c r="D64" s="15" t="s">
        <v>25</v>
      </c>
      <c r="E64" s="15" t="s">
        <v>27</v>
      </c>
      <c r="F64" s="29" t="s">
        <v>562</v>
      </c>
      <c r="G64" s="13" t="s">
        <v>464</v>
      </c>
      <c r="H64" s="65" t="str">
        <f t="shared" si="0"/>
        <v>棄權</v>
      </c>
      <c r="I64" s="13"/>
      <c r="J64" s="30" t="str">
        <f t="shared" si="6"/>
        <v/>
      </c>
      <c r="K64" s="31" t="e">
        <f>IF(G64&lt;#REF!,"破成人賽紀錄","")</f>
        <v>#REF!</v>
      </c>
    </row>
    <row r="65" spans="1:11" ht="30" customHeight="1">
      <c r="A65" s="10">
        <v>94</v>
      </c>
      <c r="B65" s="30">
        <f>RANK(G65,$G$65:$G$71,1)</f>
        <v>1</v>
      </c>
      <c r="C65" s="15" t="s">
        <v>377</v>
      </c>
      <c r="D65" s="15" t="s">
        <v>181</v>
      </c>
      <c r="E65" s="15" t="s">
        <v>269</v>
      </c>
      <c r="F65" s="29" t="s">
        <v>548</v>
      </c>
      <c r="G65" s="13">
        <v>3.4976851851851852E-4</v>
      </c>
      <c r="H65" s="65" t="str">
        <f t="shared" si="0"/>
        <v>0:30.22</v>
      </c>
      <c r="I65" s="13">
        <v>3.3252314814814814E-4</v>
      </c>
      <c r="J65" s="30" t="str">
        <f>IF(G65&lt;$I$65,"破我國紀錄","")</f>
        <v/>
      </c>
      <c r="K65" s="31" t="e">
        <f>IF(G65&lt;#REF!,"破成人賽紀錄","")</f>
        <v>#REF!</v>
      </c>
    </row>
    <row r="66" spans="1:11" ht="30" customHeight="1">
      <c r="A66" s="10"/>
      <c r="B66" s="30">
        <f>RANK(G66,$G$65:$G$71,1)</f>
        <v>2</v>
      </c>
      <c r="C66" s="15" t="s">
        <v>376</v>
      </c>
      <c r="D66" s="15" t="s">
        <v>11</v>
      </c>
      <c r="E66" s="15" t="s">
        <v>269</v>
      </c>
      <c r="F66" s="29" t="s">
        <v>548</v>
      </c>
      <c r="G66" s="13">
        <v>3.5138888888888888E-4</v>
      </c>
      <c r="H66" s="65" t="str">
        <f t="shared" ref="H66:H102" si="7">TEXT(G66,"m:ss.00;@")</f>
        <v>0:30.36</v>
      </c>
      <c r="I66" s="13"/>
      <c r="J66" s="30" t="str">
        <f t="shared" ref="J66:J71" si="8">IF(G66&lt;$I$65,"破我國紀錄","")</f>
        <v/>
      </c>
      <c r="K66" s="31" t="e">
        <f>IF(G66&lt;#REF!,"破成人賽紀錄","")</f>
        <v>#REF!</v>
      </c>
    </row>
    <row r="67" spans="1:11" ht="30" customHeight="1">
      <c r="A67" s="10"/>
      <c r="B67" s="30">
        <f>RANK(G67,$G$65:$G$71,1)</f>
        <v>3</v>
      </c>
      <c r="C67" s="15" t="s">
        <v>160</v>
      </c>
      <c r="D67" s="15" t="s">
        <v>118</v>
      </c>
      <c r="E67" s="15" t="s">
        <v>269</v>
      </c>
      <c r="F67" s="29" t="s">
        <v>548</v>
      </c>
      <c r="G67" s="13">
        <v>3.6388888888888891E-4</v>
      </c>
      <c r="H67" s="65" t="str">
        <f t="shared" si="7"/>
        <v>0:31.44</v>
      </c>
      <c r="I67" s="13"/>
      <c r="J67" s="30" t="str">
        <f t="shared" si="8"/>
        <v/>
      </c>
      <c r="K67" s="31" t="e">
        <f>IF(G67&lt;#REF!,"破成人賽紀錄","")</f>
        <v>#REF!</v>
      </c>
    </row>
    <row r="68" spans="1:11" ht="30" customHeight="1">
      <c r="A68" s="10"/>
      <c r="B68" s="30">
        <f>RANK(G68,$G$65:$G$71,1)</f>
        <v>4</v>
      </c>
      <c r="C68" s="15" t="s">
        <v>374</v>
      </c>
      <c r="D68" s="15" t="s">
        <v>205</v>
      </c>
      <c r="E68" s="15" t="s">
        <v>269</v>
      </c>
      <c r="F68" s="29" t="s">
        <v>548</v>
      </c>
      <c r="G68" s="13">
        <v>4.5289351851851849E-4</v>
      </c>
      <c r="H68" s="65" t="str">
        <f t="shared" si="7"/>
        <v>0:39.13</v>
      </c>
      <c r="I68" s="35"/>
      <c r="J68" s="30" t="str">
        <f t="shared" si="8"/>
        <v/>
      </c>
      <c r="K68" s="31" t="e">
        <f>IF(G68&lt;#REF!,"破成人賽紀錄","")</f>
        <v>#REF!</v>
      </c>
    </row>
    <row r="69" spans="1:11" ht="30" customHeight="1">
      <c r="A69" s="10"/>
      <c r="B69" s="30" t="s">
        <v>544</v>
      </c>
      <c r="C69" s="15" t="s">
        <v>346</v>
      </c>
      <c r="D69" s="15" t="s">
        <v>9</v>
      </c>
      <c r="E69" s="15" t="s">
        <v>269</v>
      </c>
      <c r="F69" s="29" t="s">
        <v>548</v>
      </c>
      <c r="G69" s="13" t="s">
        <v>556</v>
      </c>
      <c r="H69" s="65" t="str">
        <f t="shared" si="7"/>
        <v>棄權</v>
      </c>
      <c r="I69" s="13"/>
      <c r="J69" s="30" t="str">
        <f t="shared" si="8"/>
        <v/>
      </c>
      <c r="K69" s="31" t="e">
        <f>IF(G69&lt;#REF!,"破成人賽紀錄","")</f>
        <v>#REF!</v>
      </c>
    </row>
    <row r="70" spans="1:11" ht="30" customHeight="1">
      <c r="A70" s="10"/>
      <c r="B70" s="30" t="s">
        <v>544</v>
      </c>
      <c r="C70" s="15" t="s">
        <v>415</v>
      </c>
      <c r="D70" s="15" t="s">
        <v>98</v>
      </c>
      <c r="E70" s="15" t="s">
        <v>269</v>
      </c>
      <c r="F70" s="29" t="s">
        <v>548</v>
      </c>
      <c r="G70" s="13" t="s">
        <v>546</v>
      </c>
      <c r="H70" s="65" t="str">
        <f t="shared" si="7"/>
        <v>棄權</v>
      </c>
      <c r="I70" s="13"/>
      <c r="J70" s="30" t="str">
        <f t="shared" si="8"/>
        <v/>
      </c>
      <c r="K70" s="31" t="e">
        <f>IF(G70&lt;#REF!,"破成人賽紀錄","")</f>
        <v>#REF!</v>
      </c>
    </row>
    <row r="71" spans="1:11" ht="30" customHeight="1">
      <c r="A71" s="10"/>
      <c r="B71" s="30" t="s">
        <v>544</v>
      </c>
      <c r="C71" s="15" t="s">
        <v>375</v>
      </c>
      <c r="D71" s="15" t="s">
        <v>86</v>
      </c>
      <c r="E71" s="15" t="s">
        <v>269</v>
      </c>
      <c r="F71" s="29" t="s">
        <v>557</v>
      </c>
      <c r="G71" s="13" t="s">
        <v>555</v>
      </c>
      <c r="H71" s="65" t="str">
        <f t="shared" si="7"/>
        <v>棄權</v>
      </c>
      <c r="I71" s="13"/>
      <c r="J71" s="30" t="str">
        <f t="shared" si="8"/>
        <v/>
      </c>
      <c r="K71" s="31" t="e">
        <f>IF(G71&lt;#REF!,"破成人賽紀錄","")</f>
        <v>#REF!</v>
      </c>
    </row>
    <row r="72" spans="1:11" ht="30" customHeight="1">
      <c r="A72" s="10">
        <v>95</v>
      </c>
      <c r="B72" s="30">
        <f t="shared" ref="B72:B79" si="9">RANK(G72,$G$72:$G$79,1)</f>
        <v>1</v>
      </c>
      <c r="C72" s="15" t="s">
        <v>378</v>
      </c>
      <c r="D72" s="15" t="s">
        <v>15</v>
      </c>
      <c r="E72" s="15" t="s">
        <v>279</v>
      </c>
      <c r="F72" s="29" t="s">
        <v>548</v>
      </c>
      <c r="G72" s="13">
        <v>3.4548611111111108E-4</v>
      </c>
      <c r="H72" s="65" t="str">
        <f t="shared" si="7"/>
        <v>0:29.85</v>
      </c>
      <c r="I72" s="35">
        <v>3.2743055555555558E-4</v>
      </c>
      <c r="J72" s="30" t="str">
        <f>IF(G72&lt;$I$72,"破我國紀錄","")</f>
        <v/>
      </c>
      <c r="K72" s="31" t="e">
        <f>IF(G72&lt;#REF!,"破成人賽紀錄","")</f>
        <v>#REF!</v>
      </c>
    </row>
    <row r="73" spans="1:11" ht="30" customHeight="1">
      <c r="A73" s="10"/>
      <c r="B73" s="30">
        <f t="shared" si="9"/>
        <v>2</v>
      </c>
      <c r="C73" s="15" t="s">
        <v>277</v>
      </c>
      <c r="D73" s="15" t="s">
        <v>459</v>
      </c>
      <c r="E73" s="15" t="s">
        <v>279</v>
      </c>
      <c r="F73" s="29" t="s">
        <v>388</v>
      </c>
      <c r="G73" s="13">
        <v>3.6354166666666669E-4</v>
      </c>
      <c r="H73" s="65" t="str">
        <f t="shared" si="7"/>
        <v>0:31.41</v>
      </c>
      <c r="I73" s="13"/>
      <c r="J73" s="30" t="str">
        <f t="shared" ref="J73:J79" si="10">IF(G73&lt;$I$72,"破我國紀錄","")</f>
        <v/>
      </c>
      <c r="K73" s="31" t="e">
        <f>IF(G73&lt;#REF!,"破成人賽紀錄","")</f>
        <v>#REF!</v>
      </c>
    </row>
    <row r="74" spans="1:11" ht="30" customHeight="1">
      <c r="A74" s="10"/>
      <c r="B74" s="30">
        <f t="shared" si="9"/>
        <v>3</v>
      </c>
      <c r="C74" s="15" t="s">
        <v>416</v>
      </c>
      <c r="D74" s="15" t="s">
        <v>181</v>
      </c>
      <c r="E74" s="15" t="s">
        <v>279</v>
      </c>
      <c r="F74" s="29" t="s">
        <v>388</v>
      </c>
      <c r="G74" s="13">
        <v>3.8206018518518515E-4</v>
      </c>
      <c r="H74" s="65" t="str">
        <f t="shared" si="7"/>
        <v>0:33.01</v>
      </c>
      <c r="I74" s="13"/>
      <c r="J74" s="30" t="str">
        <f t="shared" si="10"/>
        <v/>
      </c>
    </row>
    <row r="75" spans="1:11" ht="30" customHeight="1">
      <c r="A75" s="10"/>
      <c r="B75" s="30">
        <f t="shared" si="9"/>
        <v>4</v>
      </c>
      <c r="C75" s="15" t="s">
        <v>379</v>
      </c>
      <c r="D75" s="15" t="s">
        <v>205</v>
      </c>
      <c r="E75" s="15" t="s">
        <v>279</v>
      </c>
      <c r="F75" s="29" t="s">
        <v>388</v>
      </c>
      <c r="G75" s="13">
        <v>3.9548611111111116E-4</v>
      </c>
      <c r="H75" s="65" t="str">
        <f t="shared" si="7"/>
        <v>0:34.17</v>
      </c>
      <c r="I75" s="13"/>
      <c r="J75" s="30" t="str">
        <f t="shared" si="10"/>
        <v/>
      </c>
    </row>
    <row r="76" spans="1:11" ht="30" customHeight="1">
      <c r="A76" s="10"/>
      <c r="B76" s="30">
        <f t="shared" si="9"/>
        <v>5</v>
      </c>
      <c r="C76" s="15" t="s">
        <v>173</v>
      </c>
      <c r="D76" s="15" t="s">
        <v>174</v>
      </c>
      <c r="E76" s="15" t="s">
        <v>279</v>
      </c>
      <c r="F76" s="29" t="s">
        <v>388</v>
      </c>
      <c r="G76" s="13">
        <v>4.1377314814814814E-4</v>
      </c>
      <c r="H76" s="65" t="str">
        <f t="shared" si="7"/>
        <v>0:35.75</v>
      </c>
      <c r="I76" s="13"/>
      <c r="J76" s="30" t="str">
        <f t="shared" si="10"/>
        <v/>
      </c>
    </row>
    <row r="77" spans="1:11" ht="30" customHeight="1">
      <c r="A77" s="10"/>
      <c r="B77" s="30">
        <f t="shared" si="9"/>
        <v>6</v>
      </c>
      <c r="C77" s="15" t="s">
        <v>175</v>
      </c>
      <c r="D77" s="15" t="s">
        <v>25</v>
      </c>
      <c r="E77" s="15" t="s">
        <v>279</v>
      </c>
      <c r="F77" s="29" t="s">
        <v>561</v>
      </c>
      <c r="G77" s="13">
        <v>4.2268518518518523E-4</v>
      </c>
      <c r="H77" s="65" t="str">
        <f t="shared" si="7"/>
        <v>0:36.52</v>
      </c>
      <c r="I77" s="13"/>
      <c r="J77" s="30" t="str">
        <f t="shared" si="10"/>
        <v/>
      </c>
    </row>
    <row r="78" spans="1:11" ht="30" customHeight="1">
      <c r="A78" s="10"/>
      <c r="B78" s="30">
        <f t="shared" si="9"/>
        <v>7</v>
      </c>
      <c r="C78" s="15" t="s">
        <v>172</v>
      </c>
      <c r="D78" s="15" t="s">
        <v>15</v>
      </c>
      <c r="E78" s="15" t="s">
        <v>279</v>
      </c>
      <c r="F78" s="29" t="s">
        <v>388</v>
      </c>
      <c r="G78" s="13">
        <v>4.2488425925925924E-4</v>
      </c>
      <c r="H78" s="65" t="str">
        <f t="shared" si="7"/>
        <v>0:36.71</v>
      </c>
      <c r="I78" s="13"/>
      <c r="J78" s="30" t="str">
        <f t="shared" si="10"/>
        <v/>
      </c>
    </row>
    <row r="79" spans="1:11" ht="30" customHeight="1">
      <c r="A79" s="10"/>
      <c r="B79" s="30">
        <f t="shared" si="9"/>
        <v>8</v>
      </c>
      <c r="C79" s="15" t="s">
        <v>167</v>
      </c>
      <c r="D79" s="15" t="s">
        <v>168</v>
      </c>
      <c r="E79" s="15" t="s">
        <v>279</v>
      </c>
      <c r="F79" s="29" t="s">
        <v>388</v>
      </c>
      <c r="G79" s="13">
        <v>4.3043981481481487E-4</v>
      </c>
      <c r="H79" s="65" t="str">
        <f t="shared" si="7"/>
        <v>0:37.19</v>
      </c>
      <c r="I79" s="13"/>
      <c r="J79" s="30" t="str">
        <f t="shared" si="10"/>
        <v/>
      </c>
    </row>
    <row r="80" spans="1:11" ht="30" customHeight="1">
      <c r="A80" s="10">
        <v>96</v>
      </c>
      <c r="B80" s="30">
        <f>RANK(G80,$G$80:$G$86,1)</f>
        <v>1</v>
      </c>
      <c r="C80" s="15" t="s">
        <v>180</v>
      </c>
      <c r="D80" s="15" t="s">
        <v>181</v>
      </c>
      <c r="E80" s="15" t="s">
        <v>271</v>
      </c>
      <c r="F80" s="29" t="s">
        <v>388</v>
      </c>
      <c r="G80" s="13">
        <v>3.6620370370370371E-4</v>
      </c>
      <c r="H80" s="65" t="str">
        <f t="shared" si="7"/>
        <v>0:31.64</v>
      </c>
      <c r="I80" s="13">
        <v>3.0266203703703699E-4</v>
      </c>
      <c r="J80" s="30" t="str">
        <f>IF(G80&lt;$I$80,"破我國紀錄","")</f>
        <v/>
      </c>
    </row>
    <row r="81" spans="1:10" ht="30" customHeight="1">
      <c r="A81" s="10"/>
      <c r="B81" s="30">
        <f>RANK(G81,$G$80:$G$86,1)</f>
        <v>2</v>
      </c>
      <c r="C81" s="15" t="s">
        <v>179</v>
      </c>
      <c r="D81" s="15" t="s">
        <v>9</v>
      </c>
      <c r="E81" s="15" t="s">
        <v>271</v>
      </c>
      <c r="F81" s="29" t="s">
        <v>388</v>
      </c>
      <c r="G81" s="13">
        <v>3.7812499999999999E-4</v>
      </c>
      <c r="H81" s="65" t="str">
        <f t="shared" si="7"/>
        <v>0:32.67</v>
      </c>
      <c r="I81" s="13"/>
      <c r="J81" s="30" t="str">
        <f t="shared" ref="J81:J86" si="11">IF(G81&lt;$I$80,"破我國紀錄","")</f>
        <v/>
      </c>
    </row>
    <row r="82" spans="1:10" ht="30" customHeight="1">
      <c r="A82" s="10"/>
      <c r="B82" s="30">
        <f>RANK(G82,$G$80:$G$86,1)</f>
        <v>3</v>
      </c>
      <c r="C82" s="15" t="s">
        <v>178</v>
      </c>
      <c r="D82" s="15" t="s">
        <v>15</v>
      </c>
      <c r="E82" s="15" t="s">
        <v>271</v>
      </c>
      <c r="F82" s="29" t="s">
        <v>557</v>
      </c>
      <c r="G82" s="13">
        <v>4.0648148148148141E-4</v>
      </c>
      <c r="H82" s="65" t="str">
        <f t="shared" si="7"/>
        <v>0:35.12</v>
      </c>
      <c r="I82" s="13"/>
      <c r="J82" s="30" t="str">
        <f t="shared" si="11"/>
        <v/>
      </c>
    </row>
    <row r="83" spans="1:10" ht="30" customHeight="1">
      <c r="A83" s="10"/>
      <c r="B83" s="30">
        <f>RANK(G83,$G$80:$G$86,1)</f>
        <v>4</v>
      </c>
      <c r="C83" s="15" t="s">
        <v>418</v>
      </c>
      <c r="D83" s="15" t="s">
        <v>98</v>
      </c>
      <c r="E83" s="15" t="s">
        <v>271</v>
      </c>
      <c r="F83" s="29" t="s">
        <v>557</v>
      </c>
      <c r="G83" s="13">
        <v>4.1493055555555559E-4</v>
      </c>
      <c r="H83" s="65" t="str">
        <f t="shared" si="7"/>
        <v>0:35.85</v>
      </c>
      <c r="I83" s="13"/>
      <c r="J83" s="30" t="str">
        <f t="shared" si="11"/>
        <v/>
      </c>
    </row>
    <row r="84" spans="1:10" ht="30" customHeight="1">
      <c r="A84" s="10"/>
      <c r="B84" s="30">
        <f>RANK(G84,$G$80:$G$86,1)</f>
        <v>5</v>
      </c>
      <c r="C84" s="15" t="s">
        <v>380</v>
      </c>
      <c r="D84" s="15" t="s">
        <v>8</v>
      </c>
      <c r="E84" s="15" t="s">
        <v>271</v>
      </c>
      <c r="F84" s="29" t="s">
        <v>557</v>
      </c>
      <c r="G84" s="13">
        <v>4.5532407407407414E-4</v>
      </c>
      <c r="H84" s="65" t="str">
        <f t="shared" si="7"/>
        <v>0:39.34</v>
      </c>
      <c r="I84" s="13"/>
      <c r="J84" s="30" t="str">
        <f t="shared" si="11"/>
        <v/>
      </c>
    </row>
    <row r="85" spans="1:10" ht="30" customHeight="1">
      <c r="A85" s="10"/>
      <c r="B85" s="30" t="s">
        <v>518</v>
      </c>
      <c r="C85" s="15" t="s">
        <v>417</v>
      </c>
      <c r="D85" s="15" t="s">
        <v>8</v>
      </c>
      <c r="E85" s="15" t="s">
        <v>271</v>
      </c>
      <c r="F85" s="29" t="s">
        <v>388</v>
      </c>
      <c r="G85" s="13" t="s">
        <v>556</v>
      </c>
      <c r="H85" s="65" t="str">
        <f t="shared" si="7"/>
        <v>棄權</v>
      </c>
      <c r="I85" s="13"/>
      <c r="J85" s="30" t="str">
        <f t="shared" si="11"/>
        <v/>
      </c>
    </row>
    <row r="86" spans="1:10" ht="30" customHeight="1">
      <c r="A86" s="10"/>
      <c r="B86" s="30" t="s">
        <v>558</v>
      </c>
      <c r="C86" s="15" t="s">
        <v>177</v>
      </c>
      <c r="D86" s="15" t="s">
        <v>21</v>
      </c>
      <c r="E86" s="15" t="s">
        <v>271</v>
      </c>
      <c r="F86" s="29" t="s">
        <v>559</v>
      </c>
      <c r="G86" s="13" t="s">
        <v>556</v>
      </c>
      <c r="H86" s="65" t="str">
        <f t="shared" si="7"/>
        <v>棄權</v>
      </c>
      <c r="I86" s="13"/>
      <c r="J86" s="30" t="str">
        <f t="shared" si="11"/>
        <v/>
      </c>
    </row>
    <row r="87" spans="1:10" ht="30" customHeight="1">
      <c r="A87" s="10">
        <v>97</v>
      </c>
      <c r="B87" s="30">
        <f>RANK(G87,$G$87:$G$90,1)</f>
        <v>1</v>
      </c>
      <c r="C87" s="15" t="s">
        <v>381</v>
      </c>
      <c r="D87" s="15" t="s">
        <v>118</v>
      </c>
      <c r="E87" s="15" t="s">
        <v>281</v>
      </c>
      <c r="F87" s="29" t="s">
        <v>557</v>
      </c>
      <c r="G87" s="13">
        <v>3.3032407407407403E-4</v>
      </c>
      <c r="H87" s="65" t="str">
        <f t="shared" si="7"/>
        <v>0:28.54</v>
      </c>
      <c r="I87" s="13">
        <v>3.0150462962962965E-4</v>
      </c>
      <c r="J87" s="30" t="str">
        <f>IF(G87&lt;$I$87,"破我國紀錄","")</f>
        <v/>
      </c>
    </row>
    <row r="88" spans="1:10" ht="30" customHeight="1">
      <c r="A88" s="10"/>
      <c r="B88" s="30">
        <f>RANK(G88,$G$87:$G$90,1)</f>
        <v>2</v>
      </c>
      <c r="C88" s="15" t="s">
        <v>183</v>
      </c>
      <c r="D88" s="15" t="s">
        <v>95</v>
      </c>
      <c r="E88" s="15" t="s">
        <v>281</v>
      </c>
      <c r="F88" s="29" t="s">
        <v>388</v>
      </c>
      <c r="G88" s="13">
        <v>4.2488425925925924E-4</v>
      </c>
      <c r="H88" s="65" t="str">
        <f t="shared" si="7"/>
        <v>0:36.71</v>
      </c>
      <c r="I88" s="13"/>
      <c r="J88" s="30" t="str">
        <f t="shared" ref="J88:J90" si="12">IF(G88&lt;$I$87,"破我國紀錄","")</f>
        <v/>
      </c>
    </row>
    <row r="89" spans="1:10" ht="30" customHeight="1">
      <c r="A89" s="10"/>
      <c r="B89" s="30">
        <f>RANK(G89,$G$87:$G$90,1)</f>
        <v>3</v>
      </c>
      <c r="C89" s="15" t="s">
        <v>421</v>
      </c>
      <c r="D89" s="15" t="s">
        <v>104</v>
      </c>
      <c r="E89" s="15" t="s">
        <v>281</v>
      </c>
      <c r="F89" s="29" t="s">
        <v>557</v>
      </c>
      <c r="G89" s="13">
        <v>4.5185185185185177E-4</v>
      </c>
      <c r="H89" s="65" t="str">
        <f t="shared" si="7"/>
        <v>0:39.04</v>
      </c>
      <c r="I89" s="13"/>
      <c r="J89" s="30" t="str">
        <f t="shared" si="12"/>
        <v/>
      </c>
    </row>
    <row r="90" spans="1:10" ht="30" customHeight="1">
      <c r="A90" s="10"/>
      <c r="B90" s="30">
        <f>RANK(G90,$G$87:$G$90,1)</f>
        <v>4</v>
      </c>
      <c r="C90" s="15" t="s">
        <v>419</v>
      </c>
      <c r="D90" s="15" t="s">
        <v>420</v>
      </c>
      <c r="E90" s="15" t="s">
        <v>281</v>
      </c>
      <c r="F90" s="29" t="s">
        <v>557</v>
      </c>
      <c r="G90" s="13">
        <v>4.7337962962962958E-4</v>
      </c>
      <c r="H90" s="65" t="str">
        <f t="shared" si="7"/>
        <v>0:40.90</v>
      </c>
      <c r="I90" s="13"/>
      <c r="J90" s="30" t="str">
        <f t="shared" si="12"/>
        <v/>
      </c>
    </row>
    <row r="91" spans="1:10" ht="30" customHeight="1">
      <c r="A91" s="10">
        <v>98</v>
      </c>
      <c r="B91" s="30">
        <f>RANK(G91,$G$91:$G$93,1)</f>
        <v>1</v>
      </c>
      <c r="C91" s="15" t="s">
        <v>188</v>
      </c>
      <c r="D91" s="15" t="s">
        <v>174</v>
      </c>
      <c r="E91" s="15" t="s">
        <v>285</v>
      </c>
      <c r="F91" s="29" t="s">
        <v>548</v>
      </c>
      <c r="G91" s="13">
        <v>3.0462962962962963E-4</v>
      </c>
      <c r="H91" s="65" t="str">
        <f t="shared" si="7"/>
        <v>0:26.32</v>
      </c>
      <c r="I91" s="13">
        <v>2.9282407407407409E-4</v>
      </c>
      <c r="J91" s="30" t="str">
        <f>IF(G91&lt;$I$91,"破我國紀錄","")</f>
        <v/>
      </c>
    </row>
    <row r="92" spans="1:10" ht="30" customHeight="1">
      <c r="A92" s="10"/>
      <c r="B92" s="30">
        <f>RANK(G92,$G$91:$G$93,1)</f>
        <v>2</v>
      </c>
      <c r="C92" s="15" t="s">
        <v>189</v>
      </c>
      <c r="D92" s="15" t="s">
        <v>95</v>
      </c>
      <c r="E92" s="15" t="s">
        <v>285</v>
      </c>
      <c r="F92" s="29" t="s">
        <v>548</v>
      </c>
      <c r="G92" s="13">
        <v>3.9918981481481489E-4</v>
      </c>
      <c r="H92" s="65" t="str">
        <f t="shared" si="7"/>
        <v>0:34.49</v>
      </c>
      <c r="I92" s="13"/>
      <c r="J92" s="30" t="str">
        <f t="shared" ref="J92:J93" si="13">IF(G92&lt;$I$91,"破我國紀錄","")</f>
        <v/>
      </c>
    </row>
    <row r="93" spans="1:10" ht="30" customHeight="1">
      <c r="A93" s="10"/>
      <c r="B93" s="30">
        <f>RANK(G93,$G$91:$G$93,1)</f>
        <v>3</v>
      </c>
      <c r="C93" s="15" t="s">
        <v>383</v>
      </c>
      <c r="D93" s="15" t="s">
        <v>118</v>
      </c>
      <c r="E93" s="15" t="s">
        <v>285</v>
      </c>
      <c r="F93" s="29" t="s">
        <v>548</v>
      </c>
      <c r="G93" s="13">
        <v>4.3888888888888889E-4</v>
      </c>
      <c r="H93" s="65" t="str">
        <f t="shared" si="7"/>
        <v>0:37.92</v>
      </c>
      <c r="I93" s="13"/>
      <c r="J93" s="30" t="str">
        <f t="shared" si="13"/>
        <v/>
      </c>
    </row>
    <row r="94" spans="1:10" ht="30" customHeight="1">
      <c r="A94" s="10">
        <v>98</v>
      </c>
      <c r="B94" s="30">
        <f>RANK(G94,$G$94:$G$95,1)</f>
        <v>1</v>
      </c>
      <c r="C94" s="15" t="s">
        <v>384</v>
      </c>
      <c r="D94" s="15" t="s">
        <v>8</v>
      </c>
      <c r="E94" s="15" t="s">
        <v>331</v>
      </c>
      <c r="F94" s="29" t="s">
        <v>388</v>
      </c>
      <c r="G94" s="13">
        <v>3.5810185185185185E-4</v>
      </c>
      <c r="H94" s="65" t="str">
        <f t="shared" si="7"/>
        <v>0:30.94</v>
      </c>
      <c r="I94" s="13">
        <v>2.8622685185185185E-4</v>
      </c>
      <c r="J94" s="30" t="str">
        <f>IF(G94&lt;$I$94,"破我國紀錄","")</f>
        <v/>
      </c>
    </row>
    <row r="95" spans="1:10" ht="30" customHeight="1">
      <c r="A95" s="10"/>
      <c r="B95" s="30">
        <f>RANK(G95,$G$94:$G$95,1)</f>
        <v>2</v>
      </c>
      <c r="C95" s="15" t="s">
        <v>191</v>
      </c>
      <c r="D95" s="15" t="s">
        <v>8</v>
      </c>
      <c r="E95" s="15" t="s">
        <v>331</v>
      </c>
      <c r="F95" s="29" t="s">
        <v>548</v>
      </c>
      <c r="G95" s="13">
        <v>3.6736111111111111E-4</v>
      </c>
      <c r="H95" s="65" t="str">
        <f t="shared" si="7"/>
        <v>0:31.74</v>
      </c>
      <c r="I95" s="13"/>
      <c r="J95" s="30" t="str">
        <f>IF(G95&lt;$I$94,"破我國紀錄","")</f>
        <v/>
      </c>
    </row>
    <row r="96" spans="1:10" ht="30" customHeight="1">
      <c r="A96" s="10">
        <v>99</v>
      </c>
      <c r="B96" s="30">
        <f t="shared" ref="B96:B102" si="14">RANK(G96,$G$96:$G$102,1)</f>
        <v>1</v>
      </c>
      <c r="C96" s="15" t="s">
        <v>385</v>
      </c>
      <c r="D96" s="15" t="s">
        <v>22</v>
      </c>
      <c r="E96" s="15" t="s">
        <v>28</v>
      </c>
      <c r="F96" s="29" t="s">
        <v>559</v>
      </c>
      <c r="G96" s="13">
        <v>3.2094907407407408E-4</v>
      </c>
      <c r="H96" s="65" t="str">
        <f t="shared" si="7"/>
        <v>0:27.73</v>
      </c>
      <c r="I96" s="13">
        <v>2.9375000000000001E-4</v>
      </c>
      <c r="J96" s="30" t="str">
        <f>IF(G96&lt;$I$96,"破我國紀錄","")</f>
        <v/>
      </c>
    </row>
    <row r="97" spans="1:10" ht="30" customHeight="1">
      <c r="A97" s="10"/>
      <c r="B97" s="30">
        <f t="shared" si="14"/>
        <v>2</v>
      </c>
      <c r="C97" s="15" t="s">
        <v>197</v>
      </c>
      <c r="D97" s="15" t="s">
        <v>196</v>
      </c>
      <c r="E97" s="15" t="s">
        <v>28</v>
      </c>
      <c r="F97" s="29" t="s">
        <v>560</v>
      </c>
      <c r="G97" s="13">
        <v>3.2638888888888887E-4</v>
      </c>
      <c r="H97" s="65" t="str">
        <f t="shared" si="7"/>
        <v>0:28.20</v>
      </c>
      <c r="I97" s="13"/>
      <c r="J97" s="30" t="str">
        <f t="shared" ref="J97:J102" si="15">IF(G97&lt;$I$96,"破我國紀錄","")</f>
        <v/>
      </c>
    </row>
    <row r="98" spans="1:10" ht="30" customHeight="1">
      <c r="A98" s="10"/>
      <c r="B98" s="30">
        <f t="shared" si="14"/>
        <v>3</v>
      </c>
      <c r="C98" s="15" t="s">
        <v>386</v>
      </c>
      <c r="D98" s="15" t="s">
        <v>181</v>
      </c>
      <c r="E98" s="15" t="s">
        <v>28</v>
      </c>
      <c r="F98" s="29" t="s">
        <v>548</v>
      </c>
      <c r="G98" s="13">
        <v>3.4189814814814819E-4</v>
      </c>
      <c r="H98" s="65" t="str">
        <f t="shared" si="7"/>
        <v>0:29.54</v>
      </c>
      <c r="I98" s="13"/>
      <c r="J98" s="30" t="str">
        <f t="shared" si="15"/>
        <v/>
      </c>
    </row>
    <row r="99" spans="1:10" ht="30" customHeight="1">
      <c r="A99" s="10"/>
      <c r="B99" s="30">
        <f t="shared" si="14"/>
        <v>4</v>
      </c>
      <c r="C99" s="15" t="s">
        <v>423</v>
      </c>
      <c r="D99" s="15" t="s">
        <v>181</v>
      </c>
      <c r="E99" s="15" t="s">
        <v>28</v>
      </c>
      <c r="F99" s="29" t="s">
        <v>548</v>
      </c>
      <c r="G99" s="13">
        <v>3.4583333333333335E-4</v>
      </c>
      <c r="H99" s="65" t="str">
        <f t="shared" si="7"/>
        <v>0:29.88</v>
      </c>
      <c r="I99" s="13"/>
      <c r="J99" s="30" t="str">
        <f t="shared" si="15"/>
        <v/>
      </c>
    </row>
    <row r="100" spans="1:10" ht="30" customHeight="1">
      <c r="A100" s="10"/>
      <c r="B100" s="30">
        <f t="shared" si="14"/>
        <v>5</v>
      </c>
      <c r="C100" s="15" t="s">
        <v>194</v>
      </c>
      <c r="D100" s="15" t="s">
        <v>29</v>
      </c>
      <c r="E100" s="15" t="s">
        <v>28</v>
      </c>
      <c r="F100" s="29" t="s">
        <v>561</v>
      </c>
      <c r="G100" s="13">
        <v>3.5208333333333337E-4</v>
      </c>
      <c r="H100" s="65" t="str">
        <f t="shared" si="7"/>
        <v>0:30.42</v>
      </c>
      <c r="I100" s="13"/>
      <c r="J100" s="30" t="str">
        <f t="shared" si="15"/>
        <v/>
      </c>
    </row>
    <row r="101" spans="1:10" ht="30" customHeight="1">
      <c r="A101" s="10"/>
      <c r="B101" s="30">
        <f t="shared" si="14"/>
        <v>6</v>
      </c>
      <c r="C101" s="15" t="s">
        <v>424</v>
      </c>
      <c r="D101" s="15" t="s">
        <v>29</v>
      </c>
      <c r="E101" s="15" t="s">
        <v>28</v>
      </c>
      <c r="F101" s="29" t="s">
        <v>388</v>
      </c>
      <c r="G101" s="13">
        <v>3.6736111111111111E-4</v>
      </c>
      <c r="H101" s="65" t="str">
        <f t="shared" si="7"/>
        <v>0:31.74</v>
      </c>
      <c r="I101" s="13"/>
      <c r="J101" s="30" t="str">
        <f t="shared" si="15"/>
        <v/>
      </c>
    </row>
    <row r="102" spans="1:10" ht="30" customHeight="1">
      <c r="A102" s="10"/>
      <c r="B102" s="30">
        <f t="shared" si="14"/>
        <v>7</v>
      </c>
      <c r="C102" s="15" t="s">
        <v>422</v>
      </c>
      <c r="D102" s="15" t="s">
        <v>104</v>
      </c>
      <c r="E102" s="15" t="s">
        <v>28</v>
      </c>
      <c r="F102" s="29" t="s">
        <v>559</v>
      </c>
      <c r="G102" s="13">
        <v>4.6087962962962961E-4</v>
      </c>
      <c r="H102" s="65" t="str">
        <f t="shared" si="7"/>
        <v>0:39.82</v>
      </c>
      <c r="I102" s="13"/>
      <c r="J102" s="30" t="str">
        <f t="shared" si="15"/>
        <v/>
      </c>
    </row>
    <row r="103" spans="1:10" ht="30" customHeight="1"/>
    <row r="104" spans="1:10" ht="30" customHeight="1"/>
    <row r="105" spans="1:10" ht="30" customHeight="1"/>
    <row r="106" spans="1:10" ht="30" customHeight="1"/>
    <row r="107" spans="1:10" ht="30" customHeight="1"/>
    <row r="108" spans="1:10" ht="30" customHeight="1"/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82" fitToHeight="0" orientation="portrait" r:id="rId1"/>
  <rowBreaks count="22" manualBreakCount="22">
    <brk id="3" max="16383" man="1"/>
    <brk id="5" max="16383" man="1"/>
    <brk id="10" max="16383" man="1"/>
    <brk id="15" max="16383" man="1"/>
    <brk id="20" max="16383" man="1"/>
    <brk id="22" max="16383" man="1"/>
    <brk id="26" max="16383" man="1"/>
    <brk id="27" max="16383" man="1"/>
    <brk id="30" max="16383" man="1"/>
    <brk id="31" max="16383" man="1"/>
    <brk id="32" max="16383" man="1"/>
    <brk id="36" max="16383" man="1"/>
    <brk id="45" max="16383" man="1"/>
    <brk id="52" max="16383" man="1"/>
    <brk id="55" max="16383" man="1"/>
    <brk id="64" max="16383" man="1"/>
    <brk id="71" max="16383" man="1"/>
    <brk id="79" max="16383" man="1"/>
    <brk id="86" max="16383" man="1"/>
    <brk id="90" max="16383" man="1"/>
    <brk id="9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74"/>
  <sheetViews>
    <sheetView zoomScaleNormal="100" workbookViewId="0">
      <pane ySplit="2" topLeftCell="A3" activePane="bottomLeft" state="frozen"/>
      <selection pane="bottomLeft" activeCell="O6" sqref="O6"/>
    </sheetView>
  </sheetViews>
  <sheetFormatPr defaultColWidth="8.88671875" defaultRowHeight="25.2" customHeight="1"/>
  <cols>
    <col min="1" max="1" width="5.33203125" style="57" customWidth="1"/>
    <col min="2" max="2" width="5.77734375" style="11" customWidth="1"/>
    <col min="3" max="3" width="14.77734375" style="11" customWidth="1"/>
    <col min="4" max="4" width="32.77734375" style="11" customWidth="1"/>
    <col min="5" max="5" width="6.44140625" style="11" customWidth="1"/>
    <col min="6" max="6" width="12.33203125" style="11" customWidth="1"/>
    <col min="7" max="7" width="11" style="14" customWidth="1"/>
    <col min="8" max="8" width="7.88671875" style="63" hidden="1" customWidth="1"/>
    <col min="9" max="9" width="9.77734375" style="74" customWidth="1"/>
    <col min="10" max="10" width="8" style="40" hidden="1" customWidth="1"/>
    <col min="11" max="11" width="11.33203125" style="11" customWidth="1"/>
    <col min="12" max="12" width="11.33203125" style="11" hidden="1" customWidth="1"/>
    <col min="13" max="16384" width="8.88671875" style="1"/>
  </cols>
  <sheetData>
    <row r="1" spans="1:12" ht="25.2" customHeight="1">
      <c r="A1" s="62" t="s">
        <v>84</v>
      </c>
    </row>
    <row r="2" spans="1:12" s="27" customFormat="1" ht="25.2" customHeight="1" thickBot="1">
      <c r="A2" s="23" t="s">
        <v>82</v>
      </c>
      <c r="B2" s="58" t="s">
        <v>0</v>
      </c>
      <c r="C2" s="58" t="s">
        <v>43</v>
      </c>
      <c r="D2" s="58" t="s">
        <v>44</v>
      </c>
      <c r="E2" s="58" t="s">
        <v>7</v>
      </c>
      <c r="F2" s="58" t="s">
        <v>42</v>
      </c>
      <c r="G2" s="59" t="s">
        <v>45</v>
      </c>
      <c r="H2" s="64" t="s">
        <v>83</v>
      </c>
      <c r="I2" s="75" t="s">
        <v>48</v>
      </c>
      <c r="J2" s="60" t="s">
        <v>49</v>
      </c>
      <c r="K2" s="66" t="s">
        <v>46</v>
      </c>
      <c r="L2" s="61" t="s">
        <v>13</v>
      </c>
    </row>
    <row r="3" spans="1:12" s="27" customFormat="1" ht="30" customHeight="1" thickBot="1">
      <c r="A3" s="30">
        <v>1</v>
      </c>
      <c r="B3" s="30" t="e">
        <f>RANK(G3,$G$3:$G$5,1)</f>
        <v>#N/A</v>
      </c>
      <c r="C3" s="68" t="s">
        <v>85</v>
      </c>
      <c r="D3" s="69" t="s">
        <v>86</v>
      </c>
      <c r="E3" s="29" t="s">
        <v>89</v>
      </c>
      <c r="F3" s="78" t="s">
        <v>90</v>
      </c>
      <c r="G3" s="35"/>
      <c r="H3" s="65" t="str">
        <f t="shared" ref="H3:H66" si="0">TEXT(G3,"m:ss.00;@")</f>
        <v>0:00.00</v>
      </c>
      <c r="I3" s="35">
        <v>1.5310185185185186E-3</v>
      </c>
      <c r="J3" s="32">
        <v>1.0678240740740739E-3</v>
      </c>
      <c r="K3" s="30" t="str">
        <f>IF(G3&lt;$I$3,"破我國紀錄","")</f>
        <v>破我國紀錄</v>
      </c>
      <c r="L3" s="30" t="str">
        <f>IF(G3&lt;$J$3,"破成人賽紀錄","")</f>
        <v>破成人賽紀錄</v>
      </c>
    </row>
    <row r="4" spans="1:12" ht="30" customHeight="1" thickBot="1">
      <c r="A4" s="10"/>
      <c r="B4" s="30" t="e">
        <f>RANK(G4,$G$3:$G$5,1)</f>
        <v>#N/A</v>
      </c>
      <c r="C4" s="70" t="s">
        <v>87</v>
      </c>
      <c r="D4" s="71" t="s">
        <v>25</v>
      </c>
      <c r="E4" s="29" t="s">
        <v>89</v>
      </c>
      <c r="G4" s="13"/>
      <c r="H4" s="65" t="str">
        <f t="shared" si="0"/>
        <v>0:00.00</v>
      </c>
      <c r="I4" s="13"/>
      <c r="J4" s="36">
        <v>1.1309027777777778E-3</v>
      </c>
      <c r="K4" s="30" t="str">
        <f t="shared" ref="K4:K5" si="1">IF(G4&lt;$I$3,"破我國紀錄","")</f>
        <v>破我國紀錄</v>
      </c>
      <c r="L4" s="10" t="str">
        <f>IF(G4&lt;$J$4,"破成人賽紀錄","")</f>
        <v>破成人賽紀錄</v>
      </c>
    </row>
    <row r="5" spans="1:12" ht="30" customHeight="1" thickBot="1">
      <c r="A5" s="10"/>
      <c r="B5" s="30" t="e">
        <f>RANK(G5,$G$3:$G$5,1)</f>
        <v>#N/A</v>
      </c>
      <c r="C5" s="70" t="s">
        <v>88</v>
      </c>
      <c r="D5" s="71" t="s">
        <v>86</v>
      </c>
      <c r="E5" s="29" t="s">
        <v>89</v>
      </c>
      <c r="F5" s="29"/>
      <c r="G5" s="13"/>
      <c r="H5" s="65" t="str">
        <f t="shared" si="0"/>
        <v>0:00.00</v>
      </c>
      <c r="I5" s="67"/>
      <c r="J5" s="37">
        <v>1.0869212962962961E-3</v>
      </c>
      <c r="K5" s="30" t="str">
        <f t="shared" si="1"/>
        <v>破我國紀錄</v>
      </c>
      <c r="L5" s="10" t="str">
        <f>IF(G5&lt;$J$5,"破成人賽紀錄","")</f>
        <v>破成人賽紀錄</v>
      </c>
    </row>
    <row r="6" spans="1:12" ht="30" customHeight="1" thickBot="1">
      <c r="A6" s="10">
        <v>1</v>
      </c>
      <c r="B6" s="30" t="e">
        <f>RANK(G6,$G$6:$G$6,1)</f>
        <v>#N/A</v>
      </c>
      <c r="C6" s="68" t="s">
        <v>91</v>
      </c>
      <c r="D6" s="69" t="s">
        <v>15</v>
      </c>
      <c r="E6" s="69" t="s">
        <v>92</v>
      </c>
      <c r="F6" s="69"/>
      <c r="G6" s="13"/>
      <c r="H6" s="65" t="str">
        <f t="shared" si="0"/>
        <v>0:00.00</v>
      </c>
      <c r="I6" s="73">
        <v>1.2890046296296297E-3</v>
      </c>
      <c r="J6" s="38"/>
      <c r="K6" s="30" t="str">
        <f>IF(G6&lt;$I$6,"破我國紀錄","")</f>
        <v>破我國紀錄</v>
      </c>
      <c r="L6" s="10" t="str">
        <f>IF(G6&lt;$J$5,"破成人賽紀錄","")</f>
        <v>破成人賽紀錄</v>
      </c>
    </row>
    <row r="7" spans="1:12" ht="30" customHeight="1" thickBot="1">
      <c r="A7" s="10">
        <v>2</v>
      </c>
      <c r="B7" s="30" t="e">
        <f>RANK(G7,$G$7:$G$10,1)</f>
        <v>#N/A</v>
      </c>
      <c r="C7" s="68" t="s">
        <v>93</v>
      </c>
      <c r="D7" s="69" t="s">
        <v>8</v>
      </c>
      <c r="E7" s="69" t="s">
        <v>99</v>
      </c>
      <c r="F7" s="77"/>
      <c r="G7" s="13"/>
      <c r="H7" s="65" t="str">
        <f t="shared" si="0"/>
        <v>0:00.00</v>
      </c>
      <c r="I7" s="73">
        <v>1.1500000000000002E-3</v>
      </c>
      <c r="J7" s="39"/>
      <c r="K7" s="10" t="str">
        <f>IF(G7&lt;$I$7,"破我國紀錄","")</f>
        <v>破我國紀錄</v>
      </c>
      <c r="L7" s="10" t="str">
        <f>IF(G7&lt;$J$5,"破成人賽紀錄","")</f>
        <v>破成人賽紀錄</v>
      </c>
    </row>
    <row r="8" spans="1:12" ht="30" customHeight="1" thickBot="1">
      <c r="A8" s="10"/>
      <c r="B8" s="30" t="e">
        <f t="shared" ref="B8:B10" si="2">RANK(G8,$G$7:$G$10,1)</f>
        <v>#N/A</v>
      </c>
      <c r="C8" s="70" t="s">
        <v>94</v>
      </c>
      <c r="D8" s="71" t="s">
        <v>95</v>
      </c>
      <c r="E8" s="69" t="s">
        <v>99</v>
      </c>
      <c r="F8" s="71"/>
      <c r="G8" s="13"/>
      <c r="H8" s="65" t="str">
        <f t="shared" si="0"/>
        <v>0:00.00</v>
      </c>
      <c r="J8" s="37">
        <v>9.9953703703703706E-4</v>
      </c>
      <c r="K8" s="10" t="str">
        <f t="shared" ref="K8:K10" si="3">IF(G8&lt;$I$7,"破我國紀錄","")</f>
        <v>破我國紀錄</v>
      </c>
      <c r="L8" s="10" t="str">
        <f>IF(G8&lt;$J$8,"破成人賽紀錄","")</f>
        <v>破成人賽紀錄</v>
      </c>
    </row>
    <row r="9" spans="1:12" ht="30" customHeight="1" thickBot="1">
      <c r="A9" s="10"/>
      <c r="B9" s="30" t="e">
        <f t="shared" si="2"/>
        <v>#N/A</v>
      </c>
      <c r="C9" s="70" t="s">
        <v>96</v>
      </c>
      <c r="D9" s="71" t="s">
        <v>25</v>
      </c>
      <c r="E9" s="69" t="s">
        <v>99</v>
      </c>
      <c r="F9" s="71"/>
      <c r="G9" s="13"/>
      <c r="H9" s="65" t="str">
        <f t="shared" si="0"/>
        <v>0:00.00</v>
      </c>
      <c r="I9" s="73"/>
      <c r="J9" s="38"/>
      <c r="K9" s="10" t="str">
        <f t="shared" si="3"/>
        <v>破我國紀錄</v>
      </c>
      <c r="L9" s="10" t="str">
        <f>IF(G9&lt;$J$8,"破成人賽紀錄","")</f>
        <v>破成人賽紀錄</v>
      </c>
    </row>
    <row r="10" spans="1:12" ht="30" customHeight="1" thickBot="1">
      <c r="A10" s="10"/>
      <c r="B10" s="30" t="e">
        <f t="shared" si="2"/>
        <v>#N/A</v>
      </c>
      <c r="C10" s="70" t="s">
        <v>97</v>
      </c>
      <c r="D10" s="71" t="s">
        <v>98</v>
      </c>
      <c r="E10" s="69" t="s">
        <v>99</v>
      </c>
      <c r="F10" s="71"/>
      <c r="G10" s="13"/>
      <c r="H10" s="65" t="str">
        <f t="shared" si="0"/>
        <v>0:00.00</v>
      </c>
      <c r="I10" s="76"/>
      <c r="J10" s="39"/>
      <c r="K10" s="10" t="str">
        <f t="shared" si="3"/>
        <v>破我國紀錄</v>
      </c>
      <c r="L10" s="10" t="str">
        <f>IF(G10&lt;$J$8,"破成人賽紀錄","")</f>
        <v>破成人賽紀錄</v>
      </c>
    </row>
    <row r="11" spans="1:12" ht="30" customHeight="1" thickBot="1">
      <c r="A11" s="10">
        <v>3</v>
      </c>
      <c r="B11" s="30" t="e">
        <f>RANK(G11,$G$11:$G$15,1)</f>
        <v>#N/A</v>
      </c>
      <c r="C11" s="68" t="s">
        <v>100</v>
      </c>
      <c r="D11" s="69" t="s">
        <v>86</v>
      </c>
      <c r="E11" s="69" t="s">
        <v>106</v>
      </c>
      <c r="F11" s="69"/>
      <c r="G11" s="13"/>
      <c r="H11" s="65" t="str">
        <f t="shared" si="0"/>
        <v>0:00.00</v>
      </c>
      <c r="I11" s="67">
        <v>9.9953703703703706E-4</v>
      </c>
      <c r="J11" s="37">
        <v>9.2939814814814827E-4</v>
      </c>
      <c r="K11" s="10" t="str">
        <f>IF(G11&lt;$I$11,"破我國紀錄","")</f>
        <v>破我國紀錄</v>
      </c>
      <c r="L11" s="10" t="str">
        <f>IF(G11&lt;$J$11,"破成人賽紀錄","")</f>
        <v>破成人賽紀錄</v>
      </c>
    </row>
    <row r="12" spans="1:12" ht="30" customHeight="1" thickBot="1">
      <c r="A12" s="10"/>
      <c r="B12" s="30" t="e">
        <f t="shared" ref="B12:B15" si="4">RANK(G12,$G$11:$G$15,1)</f>
        <v>#N/A</v>
      </c>
      <c r="C12" s="70" t="s">
        <v>101</v>
      </c>
      <c r="D12" s="71" t="s">
        <v>18</v>
      </c>
      <c r="E12" s="69" t="s">
        <v>106</v>
      </c>
      <c r="F12" s="71"/>
      <c r="G12" s="13"/>
      <c r="H12" s="65" t="str">
        <f t="shared" si="0"/>
        <v>0:00.00</v>
      </c>
      <c r="I12" s="76"/>
      <c r="J12" s="39"/>
      <c r="K12" s="10" t="str">
        <f t="shared" ref="K12:K15" si="5">IF(G12&lt;$I$11,"破我國紀錄","")</f>
        <v>破我國紀錄</v>
      </c>
      <c r="L12" s="10" t="str">
        <f>IF(G12&lt;$J$11,"破成人賽紀錄","")</f>
        <v>破成人賽紀錄</v>
      </c>
    </row>
    <row r="13" spans="1:12" ht="30" customHeight="1" thickBot="1">
      <c r="A13" s="10"/>
      <c r="B13" s="30" t="e">
        <f t="shared" si="4"/>
        <v>#N/A</v>
      </c>
      <c r="C13" s="70" t="s">
        <v>102</v>
      </c>
      <c r="D13" s="71" t="s">
        <v>15</v>
      </c>
      <c r="E13" s="69" t="s">
        <v>106</v>
      </c>
      <c r="F13" s="71"/>
      <c r="G13" s="13"/>
      <c r="H13" s="65" t="str">
        <f t="shared" si="0"/>
        <v>0:00.00</v>
      </c>
      <c r="I13" s="67"/>
      <c r="J13" s="37">
        <v>8.9513888888888889E-4</v>
      </c>
      <c r="K13" s="10" t="str">
        <f t="shared" si="5"/>
        <v>破我國紀錄</v>
      </c>
      <c r="L13" s="10" t="str">
        <f>IF(G13&lt;$J$13,"破成人賽紀錄","")</f>
        <v>破成人賽紀錄</v>
      </c>
    </row>
    <row r="14" spans="1:12" ht="30" customHeight="1" thickBot="1">
      <c r="A14" s="10"/>
      <c r="B14" s="30" t="e">
        <f t="shared" si="4"/>
        <v>#N/A</v>
      </c>
      <c r="C14" s="70" t="s">
        <v>103</v>
      </c>
      <c r="D14" s="71" t="s">
        <v>104</v>
      </c>
      <c r="E14" s="69" t="s">
        <v>106</v>
      </c>
      <c r="F14" s="71"/>
      <c r="G14" s="13"/>
      <c r="H14" s="65" t="str">
        <f t="shared" si="0"/>
        <v>0:00.00</v>
      </c>
      <c r="I14" s="73"/>
      <c r="J14" s="38"/>
      <c r="K14" s="10" t="str">
        <f t="shared" si="5"/>
        <v>破我國紀錄</v>
      </c>
      <c r="L14" s="10" t="str">
        <f>IF(G14&lt;$J$13,"破成人賽紀錄","")</f>
        <v>破成人賽紀錄</v>
      </c>
    </row>
    <row r="15" spans="1:12" ht="30" customHeight="1" thickBot="1">
      <c r="A15" s="10"/>
      <c r="B15" s="30" t="e">
        <f t="shared" si="4"/>
        <v>#N/A</v>
      </c>
      <c r="C15" s="70" t="s">
        <v>105</v>
      </c>
      <c r="D15" s="71" t="s">
        <v>98</v>
      </c>
      <c r="E15" s="69" t="s">
        <v>106</v>
      </c>
      <c r="F15" s="71"/>
      <c r="G15" s="13"/>
      <c r="H15" s="65" t="str">
        <f t="shared" si="0"/>
        <v>0:00.00</v>
      </c>
      <c r="I15" s="73"/>
      <c r="J15" s="38"/>
      <c r="K15" s="10" t="str">
        <f t="shared" si="5"/>
        <v>破我國紀錄</v>
      </c>
      <c r="L15" s="10" t="str">
        <f>IF(G15&lt;$J$13,"破成人賽紀錄","")</f>
        <v>破成人賽紀錄</v>
      </c>
    </row>
    <row r="16" spans="1:12" ht="30" customHeight="1" thickBot="1">
      <c r="A16" s="10">
        <v>4</v>
      </c>
      <c r="B16" s="30" t="e">
        <f>RANK(G16,$G$16:$G$21,1)</f>
        <v>#N/A</v>
      </c>
      <c r="C16" s="68" t="s">
        <v>107</v>
      </c>
      <c r="D16" s="69" t="s">
        <v>98</v>
      </c>
      <c r="E16" s="69" t="s">
        <v>113</v>
      </c>
      <c r="F16" s="69"/>
      <c r="G16" s="13"/>
      <c r="H16" s="65" t="str">
        <f t="shared" si="0"/>
        <v>0:00.00</v>
      </c>
      <c r="I16" s="76">
        <v>9.8969907407407405E-4</v>
      </c>
      <c r="J16" s="39"/>
      <c r="K16" s="10" t="str">
        <f>IF(G16&lt;$I$16,"破我國紀錄","")</f>
        <v>破我國紀錄</v>
      </c>
      <c r="L16" s="10" t="str">
        <f>IF(G16&lt;$J$13,"破成人賽紀錄","")</f>
        <v>破成人賽紀錄</v>
      </c>
    </row>
    <row r="17" spans="1:12" ht="30" customHeight="1" thickBot="1">
      <c r="A17" s="10"/>
      <c r="B17" s="30" t="e">
        <f t="shared" ref="B17:B21" si="6">RANK(G17,$G$16:$G$21,1)</f>
        <v>#N/A</v>
      </c>
      <c r="C17" s="70" t="s">
        <v>108</v>
      </c>
      <c r="D17" s="71" t="s">
        <v>104</v>
      </c>
      <c r="E17" s="69" t="s">
        <v>113</v>
      </c>
      <c r="F17" s="71"/>
      <c r="G17" s="13"/>
      <c r="H17" s="65" t="str">
        <f t="shared" si="0"/>
        <v>0:00.00</v>
      </c>
      <c r="I17" s="67"/>
      <c r="J17" s="37">
        <v>9.119212962962962E-4</v>
      </c>
      <c r="K17" s="10" t="str">
        <f t="shared" ref="K17:K21" si="7">IF(G17&lt;$I$16,"破我國紀錄","")</f>
        <v>破我國紀錄</v>
      </c>
      <c r="L17" s="10" t="str">
        <f>IF(G17&lt;$J$17,"破成人賽紀錄","")</f>
        <v>破成人賽紀錄</v>
      </c>
    </row>
    <row r="18" spans="1:12" ht="30" customHeight="1" thickBot="1">
      <c r="A18" s="10"/>
      <c r="B18" s="30" t="e">
        <f t="shared" si="6"/>
        <v>#N/A</v>
      </c>
      <c r="C18" s="70" t="s">
        <v>109</v>
      </c>
      <c r="D18" s="71" t="s">
        <v>9</v>
      </c>
      <c r="E18" s="69" t="s">
        <v>113</v>
      </c>
      <c r="F18" s="71"/>
      <c r="G18" s="13"/>
      <c r="H18" s="65" t="str">
        <f t="shared" si="0"/>
        <v>0:00.00</v>
      </c>
      <c r="I18" s="73"/>
      <c r="J18" s="38"/>
      <c r="K18" s="10" t="str">
        <f t="shared" si="7"/>
        <v>破我國紀錄</v>
      </c>
      <c r="L18" s="10" t="str">
        <f>IF(G18&lt;$J$17,"破成人賽紀錄","")</f>
        <v>破成人賽紀錄</v>
      </c>
    </row>
    <row r="19" spans="1:12" ht="30" customHeight="1" thickBot="1">
      <c r="A19" s="10"/>
      <c r="B19" s="30" t="e">
        <f t="shared" si="6"/>
        <v>#N/A</v>
      </c>
      <c r="C19" s="70" t="s">
        <v>110</v>
      </c>
      <c r="D19" s="71" t="s">
        <v>11</v>
      </c>
      <c r="E19" s="69" t="s">
        <v>113</v>
      </c>
      <c r="F19" s="71"/>
      <c r="G19" s="13"/>
      <c r="H19" s="65" t="str">
        <f t="shared" si="0"/>
        <v>0:00.00</v>
      </c>
      <c r="I19" s="73"/>
      <c r="J19" s="38"/>
      <c r="K19" s="10" t="str">
        <f t="shared" si="7"/>
        <v>破我國紀錄</v>
      </c>
      <c r="L19" s="10" t="str">
        <f>IF(G19&lt;$J$17,"破成人賽紀錄","")</f>
        <v>破成人賽紀錄</v>
      </c>
    </row>
    <row r="20" spans="1:12" ht="30" customHeight="1" thickBot="1">
      <c r="A20" s="10"/>
      <c r="B20" s="30" t="e">
        <f t="shared" si="6"/>
        <v>#N/A</v>
      </c>
      <c r="C20" s="70" t="s">
        <v>111</v>
      </c>
      <c r="D20" s="71" t="s">
        <v>98</v>
      </c>
      <c r="E20" s="69" t="s">
        <v>113</v>
      </c>
      <c r="F20" s="71"/>
      <c r="G20" s="13"/>
      <c r="H20" s="65" t="str">
        <f t="shared" si="0"/>
        <v>0:00.00</v>
      </c>
      <c r="I20" s="76"/>
      <c r="J20" s="39"/>
      <c r="K20" s="10" t="str">
        <f t="shared" si="7"/>
        <v>破我國紀錄</v>
      </c>
      <c r="L20" s="10" t="str">
        <f>IF(G20&lt;$J$17,"破成人賽紀錄","")</f>
        <v>破成人賽紀錄</v>
      </c>
    </row>
    <row r="21" spans="1:12" ht="30" customHeight="1" thickBot="1">
      <c r="A21" s="10"/>
      <c r="B21" s="30" t="e">
        <f t="shared" si="6"/>
        <v>#N/A</v>
      </c>
      <c r="C21" s="70" t="s">
        <v>112</v>
      </c>
      <c r="D21" s="71" t="s">
        <v>86</v>
      </c>
      <c r="E21" s="69" t="s">
        <v>113</v>
      </c>
      <c r="F21" s="71"/>
      <c r="G21" s="13"/>
      <c r="H21" s="65" t="str">
        <f t="shared" si="0"/>
        <v>0:00.00</v>
      </c>
      <c r="I21" s="67"/>
      <c r="J21" s="37">
        <v>8.3333333333333339E-4</v>
      </c>
      <c r="K21" s="10" t="str">
        <f t="shared" si="7"/>
        <v>破我國紀錄</v>
      </c>
      <c r="L21" s="10" t="str">
        <f>IF(G21&lt;$J$21,"破成人賽紀錄","")</f>
        <v>破成人賽紀錄</v>
      </c>
    </row>
    <row r="22" spans="1:12" ht="30" customHeight="1" thickBot="1">
      <c r="A22" s="10">
        <v>5</v>
      </c>
      <c r="B22" s="30" t="e">
        <f>RANK(G22,$G$22:$G$25,1)</f>
        <v>#N/A</v>
      </c>
      <c r="C22" s="68" t="s">
        <v>114</v>
      </c>
      <c r="D22" s="69" t="s">
        <v>9</v>
      </c>
      <c r="E22" s="69" t="s">
        <v>119</v>
      </c>
      <c r="F22" s="69"/>
      <c r="G22" s="13"/>
      <c r="H22" s="65" t="str">
        <f t="shared" si="0"/>
        <v>0:00.00</v>
      </c>
      <c r="I22" s="76">
        <v>9.6168981481481485E-4</v>
      </c>
      <c r="J22" s="39"/>
      <c r="K22" s="10" t="str">
        <f>IF(G22&lt;$I$22,"破我國紀錄","")</f>
        <v>破我國紀錄</v>
      </c>
      <c r="L22" s="10" t="str">
        <f>IF(G22&lt;$J$21,"破成人賽紀錄","")</f>
        <v>破成人賽紀錄</v>
      </c>
    </row>
    <row r="23" spans="1:12" ht="30" customHeight="1" thickBot="1">
      <c r="A23" s="10"/>
      <c r="B23" s="30" t="e">
        <f t="shared" ref="B23:B25" si="8">RANK(G23,$G$22:$G$25,1)</f>
        <v>#N/A</v>
      </c>
      <c r="C23" s="70" t="s">
        <v>115</v>
      </c>
      <c r="D23" s="71" t="s">
        <v>15</v>
      </c>
      <c r="E23" s="69" t="s">
        <v>119</v>
      </c>
      <c r="F23" s="71"/>
      <c r="G23" s="13"/>
      <c r="H23" s="65" t="str">
        <f t="shared" si="0"/>
        <v>0:00.00</v>
      </c>
      <c r="I23" s="13"/>
      <c r="J23" s="36">
        <v>8.2233796296296297E-4</v>
      </c>
      <c r="K23" s="10" t="str">
        <f t="shared" ref="K23:K25" si="9">IF(G23&lt;$I$22,"破我國紀錄","")</f>
        <v>破我國紀錄</v>
      </c>
      <c r="L23" s="10" t="str">
        <f>IF(G23&lt;$J$23,"破成人賽紀錄","")</f>
        <v>破成人賽紀錄</v>
      </c>
    </row>
    <row r="24" spans="1:12" ht="30" customHeight="1" thickBot="1">
      <c r="A24" s="10"/>
      <c r="B24" s="30" t="e">
        <f t="shared" si="8"/>
        <v>#N/A</v>
      </c>
      <c r="C24" s="70" t="s">
        <v>116</v>
      </c>
      <c r="D24" s="71" t="s">
        <v>11</v>
      </c>
      <c r="E24" s="69" t="s">
        <v>119</v>
      </c>
      <c r="F24" s="71"/>
      <c r="G24" s="13"/>
      <c r="H24" s="65" t="str">
        <f t="shared" si="0"/>
        <v>0:00.00</v>
      </c>
      <c r="I24" s="67"/>
      <c r="J24" s="37">
        <v>7.5706018518518527E-4</v>
      </c>
      <c r="K24" s="10" t="str">
        <f t="shared" si="9"/>
        <v>破我國紀錄</v>
      </c>
      <c r="L24" s="10" t="str">
        <f>IF(G24&lt;$J$24,"破成人賽紀錄","")</f>
        <v>破成人賽紀錄</v>
      </c>
    </row>
    <row r="25" spans="1:12" ht="30" customHeight="1" thickBot="1">
      <c r="A25" s="10"/>
      <c r="B25" s="30" t="e">
        <f t="shared" si="8"/>
        <v>#N/A</v>
      </c>
      <c r="C25" s="70" t="s">
        <v>117</v>
      </c>
      <c r="D25" s="71" t="s">
        <v>118</v>
      </c>
      <c r="E25" s="69" t="s">
        <v>119</v>
      </c>
      <c r="F25" s="71"/>
      <c r="G25" s="13"/>
      <c r="H25" s="65" t="str">
        <f t="shared" si="0"/>
        <v>0:00.00</v>
      </c>
      <c r="I25" s="73"/>
      <c r="J25" s="38"/>
      <c r="K25" s="10" t="str">
        <f t="shared" si="9"/>
        <v>破我國紀錄</v>
      </c>
      <c r="L25" s="10" t="str">
        <f>IF(G25&lt;$J$24,"破成人賽紀錄","")</f>
        <v>破成人賽紀錄</v>
      </c>
    </row>
    <row r="26" spans="1:12" ht="30" customHeight="1" thickBot="1">
      <c r="A26" s="10">
        <v>6</v>
      </c>
      <c r="B26" s="30" t="e">
        <f>RANK(G26,$G$26:$G$27,1)</f>
        <v>#N/A</v>
      </c>
      <c r="C26" s="68" t="s">
        <v>120</v>
      </c>
      <c r="D26" s="69" t="s">
        <v>121</v>
      </c>
      <c r="E26" s="69" t="s">
        <v>123</v>
      </c>
      <c r="F26" s="69"/>
      <c r="G26" s="13"/>
      <c r="H26" s="65" t="str">
        <f t="shared" si="0"/>
        <v>0:00.00</v>
      </c>
      <c r="I26" s="76">
        <v>9.119212962962962E-4</v>
      </c>
      <c r="J26" s="39"/>
      <c r="K26" s="10" t="str">
        <f>IF(G26&lt;$I$26,"破我國紀錄","")</f>
        <v>破我國紀錄</v>
      </c>
      <c r="L26" s="10" t="str">
        <f>IF(G26&lt;$J$24,"破成人賽紀錄","")</f>
        <v>破成人賽紀錄</v>
      </c>
    </row>
    <row r="27" spans="1:12" ht="30" customHeight="1" thickBot="1">
      <c r="A27" s="10"/>
      <c r="B27" s="30" t="e">
        <f>RANK(G27,$G$26:$G$27,1)</f>
        <v>#N/A</v>
      </c>
      <c r="C27" s="70" t="s">
        <v>122</v>
      </c>
      <c r="D27" s="71" t="s">
        <v>8</v>
      </c>
      <c r="E27" s="69" t="s">
        <v>123</v>
      </c>
      <c r="F27" s="71"/>
      <c r="G27" s="13"/>
      <c r="H27" s="65" t="str">
        <f t="shared" si="0"/>
        <v>0:00.00</v>
      </c>
      <c r="I27" s="13"/>
      <c r="J27" s="36">
        <v>7.2349537037037044E-4</v>
      </c>
      <c r="K27" s="10" t="str">
        <f>IF(G27&lt;$I$26,"破我國紀錄","")</f>
        <v>破我國紀錄</v>
      </c>
      <c r="L27" s="10" t="str">
        <f>IF(G27&lt;$J$27,"破成人賽紀錄","")</f>
        <v>破成人賽紀錄</v>
      </c>
    </row>
    <row r="28" spans="1:12" ht="30" customHeight="1" thickBot="1">
      <c r="A28" s="10">
        <v>6</v>
      </c>
      <c r="B28" s="30" t="e">
        <f>RANK(G28,$G$28:$G$29,1)</f>
        <v>#N/A</v>
      </c>
      <c r="C28" s="68" t="s">
        <v>124</v>
      </c>
      <c r="D28" s="69" t="s">
        <v>20</v>
      </c>
      <c r="E28" s="69" t="s">
        <v>126</v>
      </c>
      <c r="F28" s="69"/>
      <c r="G28" s="79"/>
      <c r="H28" s="80" t="str">
        <f t="shared" si="0"/>
        <v>0:00.00</v>
      </c>
      <c r="I28" s="81">
        <v>8.3333333333333339E-4</v>
      </c>
      <c r="J28" s="82">
        <v>1.160300925925926E-3</v>
      </c>
      <c r="K28" s="83" t="str">
        <f>IF(G28&lt;$I$28,"破我國紀錄","")</f>
        <v>破我國紀錄</v>
      </c>
      <c r="L28" s="23" t="str">
        <f>IF(G28&lt;$J$28,"破成人賽紀錄","")</f>
        <v>破成人賽紀錄</v>
      </c>
    </row>
    <row r="29" spans="1:12" ht="30" customHeight="1" thickBot="1">
      <c r="A29" s="10"/>
      <c r="B29" s="30" t="e">
        <f>RANK(G29,$G$28:$G$29,1)</f>
        <v>#N/A</v>
      </c>
      <c r="C29" s="70" t="s">
        <v>125</v>
      </c>
      <c r="D29" s="71" t="s">
        <v>86</v>
      </c>
      <c r="E29" s="69" t="s">
        <v>126</v>
      </c>
      <c r="F29" s="71"/>
      <c r="G29" s="13"/>
      <c r="H29" s="65" t="str">
        <f t="shared" si="0"/>
        <v>0:00.00</v>
      </c>
      <c r="I29" s="76"/>
      <c r="J29" s="39"/>
      <c r="K29" s="83" t="str">
        <f>IF(G29&lt;$I$28,"破我國紀錄","")</f>
        <v>破我國紀錄</v>
      </c>
      <c r="L29" s="10" t="str">
        <f>IF(G29&lt;$J$28,"破成人賽紀錄","")</f>
        <v>破成人賽紀錄</v>
      </c>
    </row>
    <row r="30" spans="1:12" ht="30" customHeight="1" thickBot="1">
      <c r="A30" s="10">
        <v>7</v>
      </c>
      <c r="B30" s="30" t="e">
        <f>RANK(G30,$G$30:$G$33,1)</f>
        <v>#N/A</v>
      </c>
      <c r="C30" s="68" t="s">
        <v>127</v>
      </c>
      <c r="D30" s="69" t="s">
        <v>21</v>
      </c>
      <c r="E30" s="69" t="s">
        <v>131</v>
      </c>
      <c r="F30" s="69"/>
      <c r="G30" s="13"/>
      <c r="H30" s="65" t="str">
        <f t="shared" si="0"/>
        <v>0:00.00</v>
      </c>
      <c r="I30" s="35">
        <v>8.1400462962962947E-4</v>
      </c>
      <c r="J30" s="36">
        <v>9.44212962962963E-4</v>
      </c>
      <c r="K30" s="10" t="str">
        <f>IF(G30&lt;$I$30,"破我國紀錄","")</f>
        <v>破我國紀錄</v>
      </c>
      <c r="L30" s="10" t="str">
        <f>IF(G30&lt;$J$30,"破成人賽紀錄","")</f>
        <v>破成人賽紀錄</v>
      </c>
    </row>
    <row r="31" spans="1:12" ht="30" customHeight="1" thickBot="1">
      <c r="A31" s="10"/>
      <c r="B31" s="30" t="e">
        <f t="shared" ref="B31:B33" si="10">RANK(G31,$G$30:$G$33,1)</f>
        <v>#N/A</v>
      </c>
      <c r="C31" s="70" t="s">
        <v>128</v>
      </c>
      <c r="D31" s="71" t="s">
        <v>86</v>
      </c>
      <c r="E31" s="69" t="s">
        <v>131</v>
      </c>
      <c r="F31" s="71"/>
      <c r="G31" s="13"/>
      <c r="H31" s="65" t="str">
        <f t="shared" si="0"/>
        <v>0:00.00</v>
      </c>
      <c r="I31" s="72"/>
      <c r="J31" s="37">
        <v>9.1238425925925916E-4</v>
      </c>
      <c r="K31" s="10" t="str">
        <f t="shared" ref="K31:K33" si="11">IF(G31&lt;$I$30,"破我國紀錄","")</f>
        <v>破我國紀錄</v>
      </c>
      <c r="L31" s="10" t="str">
        <f>IF(G31&lt;$J$31,"破成人賽紀錄","")</f>
        <v>破成人賽紀錄</v>
      </c>
    </row>
    <row r="32" spans="1:12" ht="30" customHeight="1" thickBot="1">
      <c r="A32" s="10"/>
      <c r="B32" s="30" t="e">
        <f t="shared" si="10"/>
        <v>#N/A</v>
      </c>
      <c r="C32" s="70" t="s">
        <v>129</v>
      </c>
      <c r="D32" s="71" t="s">
        <v>9</v>
      </c>
      <c r="E32" s="69" t="s">
        <v>131</v>
      </c>
      <c r="F32" s="71"/>
      <c r="G32" s="13"/>
      <c r="H32" s="65" t="str">
        <f t="shared" si="0"/>
        <v>0:00.00</v>
      </c>
      <c r="I32" s="73"/>
      <c r="J32" s="38"/>
      <c r="K32" s="10" t="str">
        <f t="shared" si="11"/>
        <v>破我國紀錄</v>
      </c>
      <c r="L32" s="10" t="str">
        <f>IF(G32&lt;$J$3,"破成人賽紀錄","")</f>
        <v>破成人賽紀錄</v>
      </c>
    </row>
    <row r="33" spans="1:12" ht="30" customHeight="1" thickBot="1">
      <c r="A33" s="10"/>
      <c r="B33" s="30" t="e">
        <f t="shared" si="10"/>
        <v>#N/A</v>
      </c>
      <c r="C33" s="70" t="s">
        <v>130</v>
      </c>
      <c r="D33" s="71" t="s">
        <v>104</v>
      </c>
      <c r="E33" s="69" t="s">
        <v>131</v>
      </c>
      <c r="F33" s="71"/>
      <c r="G33" s="13"/>
      <c r="H33" s="65" t="str">
        <f t="shared" si="0"/>
        <v>0:00.00</v>
      </c>
      <c r="I33" s="76"/>
      <c r="J33" s="39"/>
      <c r="K33" s="10" t="str">
        <f t="shared" si="11"/>
        <v>破我國紀錄</v>
      </c>
      <c r="L33" s="10" t="str">
        <f>IF(G33&lt;$J$3,"破成人賽紀錄","")</f>
        <v>破成人賽紀錄</v>
      </c>
    </row>
    <row r="34" spans="1:12" ht="30" customHeight="1" thickBot="1">
      <c r="A34" s="10">
        <v>7</v>
      </c>
      <c r="B34" s="30" t="e">
        <f>RANK(G34,$G$34:$G$34,1)</f>
        <v>#N/A</v>
      </c>
      <c r="C34" s="68" t="s">
        <v>132</v>
      </c>
      <c r="D34" s="69" t="s">
        <v>9</v>
      </c>
      <c r="E34" s="69" t="s">
        <v>133</v>
      </c>
      <c r="F34" s="69"/>
      <c r="G34" s="13"/>
      <c r="H34" s="65" t="str">
        <f t="shared" si="0"/>
        <v>0:00.00</v>
      </c>
      <c r="I34" s="35">
        <v>7.2349537037037044E-4</v>
      </c>
      <c r="J34" s="37">
        <v>8.1122685185185171E-4</v>
      </c>
      <c r="K34" s="10" t="str">
        <f>IF(G34&lt;$I$34,"破我國紀錄","")</f>
        <v>破我國紀錄</v>
      </c>
      <c r="L34" s="10" t="str">
        <f>IF(G34&lt;$J$34,"破成人賽紀錄","")</f>
        <v>破成人賽紀錄</v>
      </c>
    </row>
    <row r="35" spans="1:12" ht="30" customHeight="1" thickBot="1">
      <c r="A35" s="10">
        <v>8</v>
      </c>
      <c r="B35" s="30" t="e">
        <f>RANK(G35,$G$35:$G$35,1)</f>
        <v>#N/A</v>
      </c>
      <c r="C35" s="68" t="s">
        <v>134</v>
      </c>
      <c r="D35" s="69" t="s">
        <v>135</v>
      </c>
      <c r="E35" s="69" t="s">
        <v>139</v>
      </c>
      <c r="F35" s="69"/>
      <c r="G35" s="13"/>
      <c r="H35" s="65" t="str">
        <f t="shared" si="0"/>
        <v>0:00.00</v>
      </c>
      <c r="I35" s="73">
        <v>9.6377314814814806E-4</v>
      </c>
      <c r="J35" s="38"/>
      <c r="K35" s="10" t="str">
        <f>IF(G35&lt;$I$35,"破我國紀錄","")</f>
        <v>破我國紀錄</v>
      </c>
      <c r="L35" s="10" t="str">
        <f>IF(G35&lt;$J$34,"破成人賽紀錄","")</f>
        <v>破成人賽紀錄</v>
      </c>
    </row>
    <row r="36" spans="1:12" ht="30" customHeight="1" thickBot="1">
      <c r="A36" s="10">
        <v>8</v>
      </c>
      <c r="B36" s="30" t="e">
        <f>RANK(G36,$G$36:$G$38,1)</f>
        <v>#N/A</v>
      </c>
      <c r="C36" s="70" t="s">
        <v>136</v>
      </c>
      <c r="D36" s="71" t="s">
        <v>15</v>
      </c>
      <c r="E36" s="71" t="s">
        <v>140</v>
      </c>
      <c r="F36" s="71"/>
      <c r="G36" s="13"/>
      <c r="H36" s="65" t="str">
        <f t="shared" si="0"/>
        <v>0:00.00</v>
      </c>
      <c r="I36" s="76">
        <v>9.44212962962963E-4</v>
      </c>
      <c r="J36" s="39"/>
      <c r="K36" s="10" t="str">
        <f>IF(G36&lt;$I$36,"破我國紀錄","")</f>
        <v>破我國紀錄</v>
      </c>
      <c r="L36" s="10" t="str">
        <f>IF(G36&lt;$J$34,"破成人賽紀錄","")</f>
        <v>破成人賽紀錄</v>
      </c>
    </row>
    <row r="37" spans="1:12" ht="30" customHeight="1" thickBot="1">
      <c r="A37" s="10"/>
      <c r="B37" s="30" t="e">
        <f t="shared" ref="B37:B38" si="12">RANK(G37,$G$36:$G$38,1)</f>
        <v>#N/A</v>
      </c>
      <c r="C37" s="70" t="s">
        <v>137</v>
      </c>
      <c r="D37" s="71" t="s">
        <v>25</v>
      </c>
      <c r="E37" s="71" t="s">
        <v>140</v>
      </c>
      <c r="F37" s="71"/>
      <c r="G37" s="13"/>
      <c r="H37" s="65" t="str">
        <f t="shared" si="0"/>
        <v>0:00.00</v>
      </c>
      <c r="I37" s="73"/>
      <c r="J37" s="41">
        <v>7.1620370370370371E-4</v>
      </c>
      <c r="K37" s="10" t="str">
        <f t="shared" ref="K37:K38" si="13">IF(G37&lt;$I$36,"破我國紀錄","")</f>
        <v>破我國紀錄</v>
      </c>
      <c r="L37" s="10" t="str">
        <f t="shared" ref="L37:L42" si="14">IF(G37&lt;$J$37,"破成人賽紀錄","")</f>
        <v>破成人賽紀錄</v>
      </c>
    </row>
    <row r="38" spans="1:12" ht="30" customHeight="1" thickBot="1">
      <c r="A38" s="10"/>
      <c r="B38" s="30" t="e">
        <f t="shared" si="12"/>
        <v>#N/A</v>
      </c>
      <c r="C38" s="70" t="s">
        <v>138</v>
      </c>
      <c r="D38" s="71" t="s">
        <v>86</v>
      </c>
      <c r="E38" s="71" t="s">
        <v>140</v>
      </c>
      <c r="F38" s="71"/>
      <c r="G38" s="13"/>
      <c r="H38" s="65" t="str">
        <f t="shared" si="0"/>
        <v>0:00.00</v>
      </c>
      <c r="I38" s="73"/>
      <c r="J38" s="38"/>
      <c r="K38" s="10" t="str">
        <f t="shared" si="13"/>
        <v>破我國紀錄</v>
      </c>
      <c r="L38" s="10" t="str">
        <f t="shared" si="14"/>
        <v>破成人賽紀錄</v>
      </c>
    </row>
    <row r="39" spans="1:12" ht="30" customHeight="1">
      <c r="A39" s="10"/>
      <c r="B39" s="10"/>
      <c r="G39" s="13"/>
      <c r="H39" s="65" t="str">
        <f t="shared" si="0"/>
        <v>0:00.00</v>
      </c>
      <c r="I39" s="73"/>
      <c r="J39" s="38"/>
      <c r="K39" s="10" t="str">
        <f t="shared" ref="K39:K42" si="15">IF(G39&lt;$I$37,"破我國紀錄","")</f>
        <v/>
      </c>
      <c r="L39" s="10" t="str">
        <f t="shared" si="14"/>
        <v>破成人賽紀錄</v>
      </c>
    </row>
    <row r="40" spans="1:12" ht="30" customHeight="1">
      <c r="A40" s="10"/>
      <c r="B40" s="10"/>
      <c r="C40" s="19"/>
      <c r="D40" s="19"/>
      <c r="E40" s="19"/>
      <c r="F40" s="29"/>
      <c r="G40" s="13"/>
      <c r="H40" s="65" t="str">
        <f t="shared" si="0"/>
        <v>0:00.00</v>
      </c>
      <c r="I40" s="73"/>
      <c r="J40" s="41"/>
      <c r="K40" s="10" t="str">
        <f t="shared" si="15"/>
        <v/>
      </c>
      <c r="L40" s="10" t="str">
        <f t="shared" si="14"/>
        <v>破成人賽紀錄</v>
      </c>
    </row>
    <row r="41" spans="1:12" ht="30" customHeight="1">
      <c r="A41" s="10"/>
      <c r="B41" s="10"/>
      <c r="C41" s="19"/>
      <c r="D41" s="19"/>
      <c r="E41" s="19"/>
      <c r="F41" s="29"/>
      <c r="G41" s="13"/>
      <c r="H41" s="65" t="str">
        <f t="shared" si="0"/>
        <v>0:00.00</v>
      </c>
      <c r="I41" s="73"/>
      <c r="J41" s="38"/>
      <c r="K41" s="10" t="str">
        <f t="shared" si="15"/>
        <v/>
      </c>
      <c r="L41" s="10" t="str">
        <f t="shared" si="14"/>
        <v>破成人賽紀錄</v>
      </c>
    </row>
    <row r="42" spans="1:12" ht="30" customHeight="1">
      <c r="A42" s="10"/>
      <c r="B42" s="10"/>
      <c r="C42" s="19"/>
      <c r="D42" s="19"/>
      <c r="E42" s="19"/>
      <c r="F42" s="29"/>
      <c r="G42" s="13"/>
      <c r="H42" s="65" t="str">
        <f t="shared" si="0"/>
        <v>0:00.00</v>
      </c>
      <c r="I42" s="76"/>
      <c r="J42" s="39"/>
      <c r="K42" s="10" t="str">
        <f t="shared" si="15"/>
        <v/>
      </c>
      <c r="L42" s="10" t="str">
        <f t="shared" si="14"/>
        <v>破成人賽紀錄</v>
      </c>
    </row>
    <row r="43" spans="1:12" ht="30" customHeight="1">
      <c r="A43" s="10"/>
      <c r="B43" s="10"/>
      <c r="C43" s="19"/>
      <c r="D43" s="19"/>
      <c r="E43" s="19"/>
      <c r="F43" s="29"/>
      <c r="G43" s="13"/>
      <c r="H43" s="65" t="str">
        <f t="shared" si="0"/>
        <v>0:00.00</v>
      </c>
      <c r="I43" s="73"/>
      <c r="J43" s="41">
        <v>7.637731481481483E-4</v>
      </c>
      <c r="K43" s="10" t="str">
        <f t="shared" ref="K43:K48" si="16">IF(G43&lt;$I$43,"破我國紀錄","")</f>
        <v/>
      </c>
      <c r="L43" s="10" t="str">
        <f t="shared" ref="L43:L48" si="17">IF(G43&lt;$J$43,"破成人賽紀錄","")</f>
        <v>破成人賽紀錄</v>
      </c>
    </row>
    <row r="44" spans="1:12" ht="30" customHeight="1">
      <c r="A44" s="10"/>
      <c r="B44" s="10"/>
      <c r="C44" s="19"/>
      <c r="D44" s="19"/>
      <c r="E44" s="19"/>
      <c r="F44" s="29"/>
      <c r="G44" s="13"/>
      <c r="H44" s="65" t="str">
        <f t="shared" si="0"/>
        <v>0:00.00</v>
      </c>
      <c r="I44" s="73"/>
      <c r="J44" s="41"/>
      <c r="K44" s="10" t="str">
        <f t="shared" si="16"/>
        <v/>
      </c>
      <c r="L44" s="10" t="str">
        <f t="shared" si="17"/>
        <v>破成人賽紀錄</v>
      </c>
    </row>
    <row r="45" spans="1:12" ht="30" customHeight="1">
      <c r="A45" s="10"/>
      <c r="B45" s="10"/>
      <c r="C45" s="19"/>
      <c r="D45" s="19"/>
      <c r="E45" s="19"/>
      <c r="F45" s="29"/>
      <c r="G45" s="13"/>
      <c r="H45" s="65" t="str">
        <f t="shared" si="0"/>
        <v>0:00.00</v>
      </c>
      <c r="I45" s="73"/>
      <c r="J45" s="38"/>
      <c r="K45" s="10" t="str">
        <f t="shared" si="16"/>
        <v/>
      </c>
      <c r="L45" s="10" t="str">
        <f t="shared" si="17"/>
        <v>破成人賽紀錄</v>
      </c>
    </row>
    <row r="46" spans="1:12" ht="30" customHeight="1">
      <c r="A46" s="10"/>
      <c r="B46" s="10"/>
      <c r="C46" s="19"/>
      <c r="D46" s="19"/>
      <c r="E46" s="19"/>
      <c r="F46" s="29"/>
      <c r="G46" s="13"/>
      <c r="H46" s="65" t="str">
        <f t="shared" si="0"/>
        <v>0:00.00</v>
      </c>
      <c r="I46" s="73"/>
      <c r="J46" s="38"/>
      <c r="K46" s="10" t="str">
        <f t="shared" si="16"/>
        <v/>
      </c>
      <c r="L46" s="10" t="str">
        <f t="shared" si="17"/>
        <v>破成人賽紀錄</v>
      </c>
    </row>
    <row r="47" spans="1:12" ht="30" customHeight="1">
      <c r="A47" s="10"/>
      <c r="B47" s="10"/>
      <c r="C47" s="19"/>
      <c r="D47" s="19"/>
      <c r="E47" s="19"/>
      <c r="F47" s="29"/>
      <c r="G47" s="13"/>
      <c r="H47" s="65" t="str">
        <f t="shared" si="0"/>
        <v>0:00.00</v>
      </c>
      <c r="I47" s="76"/>
      <c r="J47" s="39"/>
      <c r="K47" s="10" t="str">
        <f t="shared" si="16"/>
        <v/>
      </c>
      <c r="L47" s="10" t="str">
        <f t="shared" si="17"/>
        <v>破成人賽紀錄</v>
      </c>
    </row>
    <row r="48" spans="1:12" ht="30" customHeight="1">
      <c r="A48" s="10"/>
      <c r="B48" s="10"/>
      <c r="C48" s="19"/>
      <c r="D48" s="19"/>
      <c r="E48" s="19"/>
      <c r="F48" s="29"/>
      <c r="G48" s="13"/>
      <c r="H48" s="65" t="str">
        <f t="shared" si="0"/>
        <v>0:00.00</v>
      </c>
      <c r="I48" s="76"/>
      <c r="J48" s="39"/>
      <c r="K48" s="10" t="str">
        <f t="shared" si="16"/>
        <v/>
      </c>
      <c r="L48" s="10" t="str">
        <f t="shared" si="17"/>
        <v>破成人賽紀錄</v>
      </c>
    </row>
    <row r="49" spans="1:12" ht="30" customHeight="1">
      <c r="A49" s="10"/>
      <c r="B49" s="10"/>
      <c r="C49" s="19"/>
      <c r="D49" s="19"/>
      <c r="E49" s="19"/>
      <c r="F49" s="29"/>
      <c r="G49" s="13"/>
      <c r="H49" s="65" t="str">
        <f t="shared" si="0"/>
        <v>0:00.00</v>
      </c>
      <c r="I49" s="67"/>
      <c r="J49" s="37">
        <v>7.3854166666666653E-4</v>
      </c>
      <c r="K49" s="10" t="str">
        <f>IF(G49&lt;$I$49,"破我國紀錄","")</f>
        <v/>
      </c>
      <c r="L49" s="10" t="str">
        <f>IF(G49&lt;$J$49,"破成人賽紀錄","")</f>
        <v>破成人賽紀錄</v>
      </c>
    </row>
    <row r="50" spans="1:12" ht="30" customHeight="1">
      <c r="A50" s="10"/>
      <c r="B50" s="10"/>
      <c r="C50" s="19"/>
      <c r="D50" s="19"/>
      <c r="E50" s="19"/>
      <c r="F50" s="29"/>
      <c r="G50" s="13"/>
      <c r="H50" s="65" t="str">
        <f t="shared" si="0"/>
        <v>0:00.00</v>
      </c>
      <c r="I50" s="73"/>
      <c r="J50" s="38"/>
      <c r="K50" s="10" t="str">
        <f>IF(G50&lt;$I$49,"破我國紀錄","")</f>
        <v/>
      </c>
      <c r="L50" s="10" t="str">
        <f>IF(G50&lt;$J$49,"破成人賽紀錄","")</f>
        <v>破成人賽紀錄</v>
      </c>
    </row>
    <row r="51" spans="1:12" ht="30" customHeight="1">
      <c r="A51" s="10"/>
      <c r="B51" s="10"/>
      <c r="C51" s="19"/>
      <c r="D51" s="19"/>
      <c r="E51" s="19"/>
      <c r="F51" s="29"/>
      <c r="G51" s="13"/>
      <c r="H51" s="65" t="str">
        <f t="shared" si="0"/>
        <v>0:00.00</v>
      </c>
      <c r="I51" s="73"/>
      <c r="J51" s="38"/>
      <c r="K51" s="10" t="str">
        <f>IF(G51&lt;$I$49,"破我國紀錄","")</f>
        <v/>
      </c>
      <c r="L51" s="10" t="str">
        <f>IF(G51&lt;$J$49,"破成人賽紀錄","")</f>
        <v>破成人賽紀錄</v>
      </c>
    </row>
    <row r="52" spans="1:12" ht="30" customHeight="1">
      <c r="A52" s="10"/>
      <c r="B52" s="10"/>
      <c r="C52" s="19"/>
      <c r="D52" s="19"/>
      <c r="E52" s="19"/>
      <c r="F52" s="29"/>
      <c r="G52" s="13"/>
      <c r="H52" s="65" t="str">
        <f t="shared" si="0"/>
        <v>0:00.00</v>
      </c>
      <c r="I52" s="76"/>
      <c r="J52" s="39"/>
      <c r="K52" s="10" t="str">
        <f>IF(G52&lt;$I$49,"破我國紀錄","")</f>
        <v/>
      </c>
      <c r="L52" s="10" t="str">
        <f>IF(G52&lt;$J$49,"破成人賽紀錄","")</f>
        <v>破成人賽紀錄</v>
      </c>
    </row>
    <row r="53" spans="1:12" ht="30" customHeight="1">
      <c r="A53" s="10"/>
      <c r="B53" s="10"/>
      <c r="C53" s="19"/>
      <c r="D53" s="19"/>
      <c r="E53" s="19"/>
      <c r="F53" s="29"/>
      <c r="G53" s="13"/>
      <c r="H53" s="65" t="str">
        <f t="shared" si="0"/>
        <v>0:00.00</v>
      </c>
      <c r="I53" s="67"/>
      <c r="J53" s="37">
        <v>7.0937500000000004E-4</v>
      </c>
      <c r="K53" s="10" t="str">
        <f t="shared" ref="K53:K61" si="18">IF(G53&lt;$I$53,"破我國紀錄","")</f>
        <v/>
      </c>
      <c r="L53" s="10" t="str">
        <f t="shared" ref="L53:L61" si="19">IF(G53&lt;$J$53,"破成人賽紀錄","")</f>
        <v>破成人賽紀錄</v>
      </c>
    </row>
    <row r="54" spans="1:12" ht="30" customHeight="1">
      <c r="A54" s="10"/>
      <c r="B54" s="10"/>
      <c r="C54" s="19"/>
      <c r="D54" s="19"/>
      <c r="E54" s="19"/>
      <c r="F54" s="29"/>
      <c r="G54" s="13"/>
      <c r="H54" s="65" t="str">
        <f t="shared" si="0"/>
        <v>0:00.00</v>
      </c>
      <c r="I54" s="73"/>
      <c r="J54" s="38"/>
      <c r="K54" s="10" t="str">
        <f t="shared" si="18"/>
        <v/>
      </c>
      <c r="L54" s="10" t="str">
        <f t="shared" si="19"/>
        <v>破成人賽紀錄</v>
      </c>
    </row>
    <row r="55" spans="1:12" ht="30" customHeight="1">
      <c r="A55" s="10"/>
      <c r="B55" s="10"/>
      <c r="C55" s="19"/>
      <c r="D55" s="19"/>
      <c r="E55" s="19"/>
      <c r="F55" s="29"/>
      <c r="G55" s="13"/>
      <c r="H55" s="65" t="str">
        <f t="shared" si="0"/>
        <v>0:00.00</v>
      </c>
      <c r="I55" s="73"/>
      <c r="J55" s="38"/>
      <c r="K55" s="10" t="str">
        <f t="shared" si="18"/>
        <v/>
      </c>
      <c r="L55" s="10" t="str">
        <f t="shared" si="19"/>
        <v>破成人賽紀錄</v>
      </c>
    </row>
    <row r="56" spans="1:12" ht="30" customHeight="1">
      <c r="A56" s="10"/>
      <c r="B56" s="10"/>
      <c r="C56" s="19"/>
      <c r="D56" s="19"/>
      <c r="E56" s="19"/>
      <c r="F56" s="29"/>
      <c r="G56" s="13"/>
      <c r="H56" s="65" t="str">
        <f t="shared" si="0"/>
        <v>0:00.00</v>
      </c>
      <c r="I56" s="73"/>
      <c r="J56" s="38"/>
      <c r="K56" s="10" t="str">
        <f t="shared" si="18"/>
        <v/>
      </c>
      <c r="L56" s="10" t="str">
        <f t="shared" si="19"/>
        <v>破成人賽紀錄</v>
      </c>
    </row>
    <row r="57" spans="1:12" ht="30" customHeight="1">
      <c r="A57" s="10"/>
      <c r="B57" s="10"/>
      <c r="C57" s="19"/>
      <c r="D57" s="19"/>
      <c r="E57" s="19"/>
      <c r="F57" s="29"/>
      <c r="G57" s="13"/>
      <c r="H57" s="65" t="str">
        <f t="shared" si="0"/>
        <v>0:00.00</v>
      </c>
      <c r="I57" s="73"/>
      <c r="J57" s="38"/>
      <c r="K57" s="10" t="str">
        <f t="shared" si="18"/>
        <v/>
      </c>
      <c r="L57" s="10" t="str">
        <f t="shared" si="19"/>
        <v>破成人賽紀錄</v>
      </c>
    </row>
    <row r="58" spans="1:12" ht="30" customHeight="1">
      <c r="A58" s="10"/>
      <c r="B58" s="10"/>
      <c r="C58" s="19"/>
      <c r="D58" s="19"/>
      <c r="E58" s="19"/>
      <c r="F58" s="29"/>
      <c r="G58" s="13"/>
      <c r="H58" s="65" t="str">
        <f t="shared" si="0"/>
        <v>0:00.00</v>
      </c>
      <c r="I58" s="73"/>
      <c r="J58" s="38"/>
      <c r="K58" s="10" t="str">
        <f t="shared" si="18"/>
        <v/>
      </c>
      <c r="L58" s="10" t="str">
        <f t="shared" si="19"/>
        <v>破成人賽紀錄</v>
      </c>
    </row>
    <row r="59" spans="1:12" ht="30" customHeight="1">
      <c r="A59" s="10"/>
      <c r="B59" s="10"/>
      <c r="C59" s="19"/>
      <c r="D59" s="19"/>
      <c r="E59" s="19"/>
      <c r="F59" s="29"/>
      <c r="G59" s="13"/>
      <c r="H59" s="65" t="str">
        <f t="shared" si="0"/>
        <v>0:00.00</v>
      </c>
      <c r="I59" s="73"/>
      <c r="J59" s="38"/>
      <c r="K59" s="10" t="str">
        <f t="shared" si="18"/>
        <v/>
      </c>
      <c r="L59" s="10" t="str">
        <f t="shared" si="19"/>
        <v>破成人賽紀錄</v>
      </c>
    </row>
    <row r="60" spans="1:12" ht="30" customHeight="1">
      <c r="A60" s="10"/>
      <c r="B60" s="10"/>
      <c r="C60" s="19"/>
      <c r="D60" s="19"/>
      <c r="E60" s="19"/>
      <c r="F60" s="29"/>
      <c r="G60" s="13"/>
      <c r="H60" s="65" t="str">
        <f t="shared" si="0"/>
        <v>0:00.00</v>
      </c>
      <c r="I60" s="73"/>
      <c r="J60" s="38"/>
      <c r="K60" s="10" t="str">
        <f t="shared" si="18"/>
        <v/>
      </c>
      <c r="L60" s="10" t="str">
        <f t="shared" si="19"/>
        <v>破成人賽紀錄</v>
      </c>
    </row>
    <row r="61" spans="1:12" ht="30" customHeight="1">
      <c r="A61" s="10"/>
      <c r="B61" s="10"/>
      <c r="C61" s="19"/>
      <c r="D61" s="19"/>
      <c r="E61" s="19"/>
      <c r="F61" s="29"/>
      <c r="G61" s="13"/>
      <c r="H61" s="65" t="str">
        <f t="shared" si="0"/>
        <v>0:00.00</v>
      </c>
      <c r="I61" s="76"/>
      <c r="J61" s="39"/>
      <c r="K61" s="10" t="str">
        <f t="shared" si="18"/>
        <v/>
      </c>
      <c r="L61" s="10" t="str">
        <f t="shared" si="19"/>
        <v>破成人賽紀錄</v>
      </c>
    </row>
    <row r="62" spans="1:12" ht="30" customHeight="1">
      <c r="A62" s="10"/>
      <c r="B62" s="10"/>
      <c r="C62" s="19"/>
      <c r="D62" s="19"/>
      <c r="E62" s="19"/>
      <c r="F62" s="29"/>
      <c r="G62" s="13"/>
      <c r="H62" s="65" t="str">
        <f t="shared" si="0"/>
        <v>0:00.00</v>
      </c>
      <c r="I62" s="67"/>
      <c r="J62" s="37">
        <v>6.0740740740740731E-4</v>
      </c>
      <c r="K62" s="10" t="str">
        <f t="shared" ref="K62:K67" si="20">IF(G62&lt;$I$62,"破我國紀錄","")</f>
        <v/>
      </c>
      <c r="L62" s="10" t="str">
        <f t="shared" ref="L62:L67" si="21">IF(G62&lt;$J$62,"破成人賽紀錄","")</f>
        <v>破成人賽紀錄</v>
      </c>
    </row>
    <row r="63" spans="1:12" ht="30" customHeight="1">
      <c r="A63" s="10"/>
      <c r="B63" s="10"/>
      <c r="C63" s="19"/>
      <c r="D63" s="19"/>
      <c r="E63" s="19"/>
      <c r="F63" s="29"/>
      <c r="G63" s="13"/>
      <c r="H63" s="65" t="str">
        <f t="shared" si="0"/>
        <v>0:00.00</v>
      </c>
      <c r="I63" s="73"/>
      <c r="J63" s="38"/>
      <c r="K63" s="10" t="str">
        <f t="shared" si="20"/>
        <v/>
      </c>
      <c r="L63" s="10" t="str">
        <f t="shared" si="21"/>
        <v>破成人賽紀錄</v>
      </c>
    </row>
    <row r="64" spans="1:12" ht="30" customHeight="1">
      <c r="A64" s="10"/>
      <c r="B64" s="10"/>
      <c r="C64" s="19"/>
      <c r="D64" s="19"/>
      <c r="E64" s="19"/>
      <c r="F64" s="29"/>
      <c r="G64" s="13"/>
      <c r="H64" s="65" t="str">
        <f t="shared" si="0"/>
        <v>0:00.00</v>
      </c>
      <c r="I64" s="73"/>
      <c r="J64" s="38"/>
      <c r="K64" s="10" t="str">
        <f t="shared" si="20"/>
        <v/>
      </c>
      <c r="L64" s="10" t="str">
        <f t="shared" si="21"/>
        <v>破成人賽紀錄</v>
      </c>
    </row>
    <row r="65" spans="1:12" ht="30" customHeight="1">
      <c r="A65" s="10"/>
      <c r="B65" s="10"/>
      <c r="C65" s="19"/>
      <c r="D65" s="19"/>
      <c r="E65" s="19"/>
      <c r="F65" s="29"/>
      <c r="G65" s="13"/>
      <c r="H65" s="65" t="str">
        <f t="shared" si="0"/>
        <v>0:00.00</v>
      </c>
      <c r="I65" s="73"/>
      <c r="J65" s="38"/>
      <c r="K65" s="10" t="str">
        <f t="shared" si="20"/>
        <v/>
      </c>
      <c r="L65" s="10" t="str">
        <f t="shared" si="21"/>
        <v>破成人賽紀錄</v>
      </c>
    </row>
    <row r="66" spans="1:12" ht="30" customHeight="1">
      <c r="A66" s="10"/>
      <c r="B66" s="10"/>
      <c r="C66" s="19"/>
      <c r="D66" s="19"/>
      <c r="E66" s="19"/>
      <c r="F66" s="29"/>
      <c r="G66" s="13"/>
      <c r="H66" s="65" t="str">
        <f t="shared" si="0"/>
        <v>0:00.00</v>
      </c>
      <c r="I66" s="73"/>
      <c r="J66" s="38"/>
      <c r="K66" s="10" t="str">
        <f t="shared" si="20"/>
        <v/>
      </c>
      <c r="L66" s="10" t="str">
        <f t="shared" si="21"/>
        <v>破成人賽紀錄</v>
      </c>
    </row>
    <row r="67" spans="1:12" ht="30" customHeight="1">
      <c r="A67" s="10"/>
      <c r="B67" s="10"/>
      <c r="C67" s="19"/>
      <c r="D67" s="19"/>
      <c r="E67" s="19"/>
      <c r="F67" s="29"/>
      <c r="G67" s="13"/>
      <c r="H67" s="65" t="str">
        <f t="shared" ref="H67:H74" si="22">TEXT(G67,"m:ss.00;@")</f>
        <v>0:00.00</v>
      </c>
      <c r="I67" s="76"/>
      <c r="J67" s="39"/>
      <c r="K67" s="10" t="str">
        <f t="shared" si="20"/>
        <v/>
      </c>
      <c r="L67" s="10" t="str">
        <f t="shared" si="21"/>
        <v>破成人賽紀錄</v>
      </c>
    </row>
    <row r="68" spans="1:12" ht="30" customHeight="1">
      <c r="A68" s="10"/>
      <c r="B68" s="10"/>
      <c r="C68" s="19"/>
      <c r="D68" s="19"/>
      <c r="E68" s="19"/>
      <c r="F68" s="29"/>
      <c r="G68" s="13"/>
      <c r="H68" s="65" t="str">
        <f t="shared" si="22"/>
        <v>0:00.00</v>
      </c>
      <c r="I68" s="13"/>
      <c r="J68" s="36">
        <v>6.6851851851851849E-4</v>
      </c>
      <c r="K68" s="10" t="str">
        <f>IF(G68&lt;$I$68,"破我國紀錄","")</f>
        <v/>
      </c>
      <c r="L68" s="10" t="str">
        <f>IF(G68&lt;$J$68,"破成人賽紀錄","")</f>
        <v>破成人賽紀錄</v>
      </c>
    </row>
    <row r="69" spans="1:12" ht="30" customHeight="1">
      <c r="A69" s="10"/>
      <c r="B69" s="10"/>
      <c r="C69" s="19"/>
      <c r="D69" s="19"/>
      <c r="E69" s="19"/>
      <c r="F69" s="29"/>
      <c r="G69" s="13"/>
      <c r="H69" s="65" t="str">
        <f t="shared" si="22"/>
        <v>0:00.00</v>
      </c>
      <c r="I69" s="72"/>
      <c r="J69" s="37">
        <v>6.5381944444444439E-4</v>
      </c>
      <c r="K69" s="10" t="str">
        <f>IF(G69&lt;$I$69,"破我國紀錄","")</f>
        <v/>
      </c>
      <c r="L69" s="10" t="str">
        <f>IF(G69&lt;$J$69,"破成人賽紀錄","")</f>
        <v>破成人賽紀錄</v>
      </c>
    </row>
    <row r="70" spans="1:12" ht="30" customHeight="1">
      <c r="A70" s="10"/>
      <c r="B70" s="10"/>
      <c r="C70" s="19"/>
      <c r="D70" s="19"/>
      <c r="E70" s="19"/>
      <c r="F70" s="29"/>
      <c r="G70" s="13"/>
      <c r="H70" s="65" t="str">
        <f t="shared" si="22"/>
        <v>0:00.00</v>
      </c>
      <c r="I70" s="76"/>
      <c r="J70" s="39"/>
      <c r="K70" s="10" t="str">
        <f>IF(G70&lt;$I$69,"破我國紀錄","")</f>
        <v/>
      </c>
      <c r="L70" s="10" t="str">
        <f>IF(G70&lt;$J$69,"破成人賽紀錄","")</f>
        <v>破成人賽紀錄</v>
      </c>
    </row>
    <row r="71" spans="1:12" ht="30" customHeight="1">
      <c r="A71" s="10"/>
      <c r="B71" s="10"/>
      <c r="C71" s="19"/>
      <c r="D71" s="19"/>
      <c r="E71" s="19"/>
      <c r="F71" s="29"/>
      <c r="G71" s="13"/>
      <c r="H71" s="65" t="str">
        <f t="shared" si="22"/>
        <v>0:00.00</v>
      </c>
      <c r="I71" s="67"/>
      <c r="J71" s="37">
        <v>6.3344907407407404E-4</v>
      </c>
      <c r="K71" s="10" t="str">
        <f>IF(G71&lt;$I$71,"破我國紀錄","")</f>
        <v/>
      </c>
      <c r="L71" s="10" t="str">
        <f>IF(G71&lt;$J$71,"破成人賽紀錄","")</f>
        <v>破成人賽紀錄</v>
      </c>
    </row>
    <row r="72" spans="1:12" ht="30" customHeight="1">
      <c r="A72" s="10"/>
      <c r="B72" s="10"/>
      <c r="C72" s="19"/>
      <c r="D72" s="19"/>
      <c r="E72" s="19"/>
      <c r="F72" s="29"/>
      <c r="G72" s="13"/>
      <c r="H72" s="65" t="str">
        <f t="shared" si="22"/>
        <v>0:00.00</v>
      </c>
      <c r="I72" s="76"/>
      <c r="J72" s="39"/>
      <c r="K72" s="10" t="str">
        <f>IF(G72&lt;$I$71,"破我國紀錄","")</f>
        <v/>
      </c>
      <c r="L72" s="10" t="str">
        <f>IF(G72&lt;$J$71,"破成人賽紀錄","")</f>
        <v>破成人賽紀錄</v>
      </c>
    </row>
    <row r="73" spans="1:12" ht="30" customHeight="1">
      <c r="A73" s="10"/>
      <c r="B73" s="10"/>
      <c r="C73" s="19"/>
      <c r="D73" s="19"/>
      <c r="E73" s="19"/>
      <c r="F73" s="29"/>
      <c r="G73" s="13"/>
      <c r="H73" s="65" t="str">
        <f t="shared" si="22"/>
        <v>0:00.00</v>
      </c>
      <c r="I73" s="72"/>
      <c r="J73" s="37">
        <v>6.2210648148148151E-4</v>
      </c>
      <c r="K73" s="10" t="str">
        <f>IF(G73&lt;$I$73,"破我國紀錄","")</f>
        <v/>
      </c>
      <c r="L73" s="10" t="str">
        <f>IF(G73&lt;$J$73,"破成人賽紀錄","")</f>
        <v>破成人賽紀錄</v>
      </c>
    </row>
    <row r="74" spans="1:12" ht="30" customHeight="1">
      <c r="A74" s="10"/>
      <c r="B74" s="10"/>
      <c r="C74" s="19"/>
      <c r="D74" s="19"/>
      <c r="E74" s="19"/>
      <c r="F74" s="29"/>
      <c r="G74" s="13"/>
      <c r="H74" s="65" t="str">
        <f t="shared" si="22"/>
        <v>0:00.00</v>
      </c>
      <c r="I74" s="76"/>
      <c r="J74" s="39"/>
      <c r="K74" s="10" t="str">
        <f>IF(G74&lt;$I$73,"破我國紀錄","")</f>
        <v/>
      </c>
      <c r="L74" s="10" t="str">
        <f>IF(G74&lt;$J$73,"破成人賽紀錄","")</f>
        <v>破成人賽紀錄</v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88" fitToHeight="0" orientation="portrait" r:id="rId1"/>
  <rowBreaks count="12" manualBreakCount="12">
    <brk id="5" max="16383" man="1"/>
    <brk id="6" max="16383" man="1"/>
    <brk id="10" max="16383" man="1"/>
    <brk id="15" max="16383" man="1"/>
    <brk id="21" max="16383" man="1"/>
    <brk id="25" max="16383" man="1"/>
    <brk id="27" max="16383" man="1"/>
    <brk id="29" max="16383" man="1"/>
    <brk id="33" max="16383" man="1"/>
    <brk id="34" max="16383" man="1"/>
    <brk id="35" max="16383" man="1"/>
    <brk id="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topLeftCell="A2" zoomScale="80" zoomScaleNormal="80" workbookViewId="0">
      <selection activeCell="L34" sqref="L34"/>
    </sheetView>
  </sheetViews>
  <sheetFormatPr defaultColWidth="8.88671875" defaultRowHeight="16.2"/>
  <cols>
    <col min="1" max="1" width="6" style="88" customWidth="1"/>
    <col min="2" max="2" width="5.21875" style="1" customWidth="1"/>
    <col min="3" max="3" width="12.6640625" style="88" customWidth="1"/>
    <col min="4" max="4" width="29.44140625" style="1" customWidth="1"/>
    <col min="5" max="5" width="8.44140625" style="88" customWidth="1"/>
    <col min="6" max="6" width="15.77734375" style="11" customWidth="1"/>
    <col min="7" max="7" width="10.109375" style="14" customWidth="1"/>
    <col min="8" max="8" width="11.21875" style="14" hidden="1" customWidth="1"/>
    <col min="9" max="9" width="9.33203125" style="11" customWidth="1"/>
    <col min="10" max="16384" width="8.88671875" style="1"/>
  </cols>
  <sheetData>
    <row r="1" spans="1:9" s="88" customFormat="1" ht="19.95" customHeight="1">
      <c r="A1" s="44" t="s">
        <v>451</v>
      </c>
      <c r="B1" s="2" t="s">
        <v>50</v>
      </c>
      <c r="C1" s="34" t="s">
        <v>460</v>
      </c>
      <c r="D1" s="42" t="s">
        <v>461</v>
      </c>
      <c r="E1" s="42" t="s">
        <v>51</v>
      </c>
      <c r="F1" s="25" t="s">
        <v>52</v>
      </c>
      <c r="G1" s="12" t="s">
        <v>462</v>
      </c>
      <c r="H1" s="64" t="s">
        <v>83</v>
      </c>
      <c r="I1" s="89" t="s">
        <v>463</v>
      </c>
    </row>
    <row r="2" spans="1:9" s="92" customFormat="1" ht="69.900000000000006" customHeight="1">
      <c r="A2" s="94">
        <v>100</v>
      </c>
      <c r="B2" s="94">
        <f>RANK(G2,$G$2:$G$4,1)</f>
        <v>1</v>
      </c>
      <c r="C2" s="95" t="s">
        <v>587</v>
      </c>
      <c r="D2" s="95" t="s">
        <v>8</v>
      </c>
      <c r="E2" s="95" t="s">
        <v>38</v>
      </c>
      <c r="F2" s="83" t="s">
        <v>588</v>
      </c>
      <c r="G2" s="87">
        <v>2.4135416666666667E-3</v>
      </c>
      <c r="H2" s="91" t="str">
        <f t="shared" ref="H2:H10" si="0">TEXT(G2,"m:ss.00;@")</f>
        <v>3:28.53</v>
      </c>
      <c r="I2" s="83"/>
    </row>
    <row r="3" spans="1:9" s="92" customFormat="1" ht="69.900000000000006" customHeight="1">
      <c r="A3" s="94"/>
      <c r="B3" s="94">
        <f>RANK(G3,$G$2:$G$4,1)</f>
        <v>2</v>
      </c>
      <c r="C3" s="95" t="s">
        <v>589</v>
      </c>
      <c r="D3" s="95" t="s">
        <v>86</v>
      </c>
      <c r="E3" s="95" t="s">
        <v>38</v>
      </c>
      <c r="F3" s="83" t="s">
        <v>588</v>
      </c>
      <c r="G3" s="87">
        <v>2.4707175925925925E-3</v>
      </c>
      <c r="H3" s="91" t="str">
        <f t="shared" si="0"/>
        <v>3:33.47</v>
      </c>
      <c r="I3" s="83"/>
    </row>
    <row r="4" spans="1:9" s="92" customFormat="1" ht="69.900000000000006" customHeight="1">
      <c r="A4" s="94"/>
      <c r="B4" s="94">
        <f>RANK(G4,$G$2:$G$4,1)</f>
        <v>3</v>
      </c>
      <c r="C4" s="99" t="s">
        <v>598</v>
      </c>
      <c r="D4" s="95" t="s">
        <v>25</v>
      </c>
      <c r="E4" s="95" t="s">
        <v>38</v>
      </c>
      <c r="F4" s="83" t="s">
        <v>588</v>
      </c>
      <c r="G4" s="87">
        <v>2.548263888888889E-3</v>
      </c>
      <c r="H4" s="91" t="str">
        <f t="shared" si="0"/>
        <v>3:40.17</v>
      </c>
      <c r="I4" s="83"/>
    </row>
    <row r="5" spans="1:9" ht="69.900000000000006" customHeight="1">
      <c r="A5" s="49">
        <v>100</v>
      </c>
      <c r="B5" s="49">
        <f>RANK(G5,$G$5:$G$5,1)</f>
        <v>1</v>
      </c>
      <c r="C5" s="28" t="s">
        <v>590</v>
      </c>
      <c r="D5" s="28" t="s">
        <v>11</v>
      </c>
      <c r="E5" s="28" t="s">
        <v>39</v>
      </c>
      <c r="F5" s="30" t="s">
        <v>458</v>
      </c>
      <c r="G5" s="35">
        <v>1.8932870370370371E-3</v>
      </c>
      <c r="H5" s="93" t="str">
        <f t="shared" si="0"/>
        <v>2:43.58</v>
      </c>
      <c r="I5" s="30"/>
    </row>
    <row r="6" spans="1:9" ht="69.900000000000006" customHeight="1">
      <c r="A6" s="49">
        <v>101</v>
      </c>
      <c r="B6" s="49">
        <f>RANK(G6,$G$6:$G$9,1)</f>
        <v>1</v>
      </c>
      <c r="C6" s="95" t="s">
        <v>597</v>
      </c>
      <c r="D6" s="28" t="s">
        <v>9</v>
      </c>
      <c r="E6" s="28" t="s">
        <v>452</v>
      </c>
      <c r="F6" s="30" t="s">
        <v>458</v>
      </c>
      <c r="G6" s="35">
        <v>1.9070601851851852E-3</v>
      </c>
      <c r="H6" s="93" t="str">
        <f>TEXT(G6,"m:ss.00;@")</f>
        <v>2:44.77</v>
      </c>
      <c r="I6" s="97" t="s">
        <v>591</v>
      </c>
    </row>
    <row r="7" spans="1:9" ht="69.900000000000006" customHeight="1">
      <c r="A7" s="49"/>
      <c r="B7" s="49">
        <f>RANK(G7,$G$6:$G$9,1)</f>
        <v>2</v>
      </c>
      <c r="C7" s="28" t="s">
        <v>592</v>
      </c>
      <c r="D7" s="28" t="s">
        <v>15</v>
      </c>
      <c r="E7" s="28" t="s">
        <v>452</v>
      </c>
      <c r="F7" s="30" t="s">
        <v>458</v>
      </c>
      <c r="G7" s="35">
        <v>2.0087962962962963E-3</v>
      </c>
      <c r="H7" s="93" t="str">
        <f>TEXT(G7,"m:ss.00;@")</f>
        <v>2:53.56</v>
      </c>
      <c r="I7" s="30"/>
    </row>
    <row r="8" spans="1:9" ht="69.900000000000006" customHeight="1">
      <c r="A8" s="49"/>
      <c r="B8" s="49">
        <f>RANK(G8,$G$6:$G$9,1)</f>
        <v>3</v>
      </c>
      <c r="C8" s="28" t="s">
        <v>593</v>
      </c>
      <c r="D8" s="28" t="s">
        <v>8</v>
      </c>
      <c r="E8" s="28" t="s">
        <v>452</v>
      </c>
      <c r="F8" s="30" t="s">
        <v>458</v>
      </c>
      <c r="G8" s="26">
        <v>2.7351851851851855E-3</v>
      </c>
      <c r="H8" s="93" t="str">
        <f>TEXT(G8,"m:ss.00;@")</f>
        <v>3:56.32</v>
      </c>
      <c r="I8" s="98"/>
    </row>
    <row r="9" spans="1:9" ht="69.900000000000006" customHeight="1">
      <c r="A9" s="49"/>
      <c r="B9" s="49"/>
      <c r="C9" s="99" t="s">
        <v>594</v>
      </c>
      <c r="D9" s="28" t="s">
        <v>104</v>
      </c>
      <c r="E9" s="28" t="s">
        <v>452</v>
      </c>
      <c r="F9" s="30" t="s">
        <v>458</v>
      </c>
      <c r="G9" s="35" t="s">
        <v>582</v>
      </c>
      <c r="H9" s="93" t="str">
        <f>TEXT(G9,"m:ss.00;@")</f>
        <v>犯規</v>
      </c>
      <c r="I9" s="30"/>
    </row>
    <row r="10" spans="1:9" ht="69.900000000000006" customHeight="1">
      <c r="A10" s="49">
        <v>101</v>
      </c>
      <c r="B10" s="49">
        <f>RANK(G10,$G$10:$G$10,1)</f>
        <v>1</v>
      </c>
      <c r="C10" s="28" t="s">
        <v>595</v>
      </c>
      <c r="D10" s="28" t="s">
        <v>9</v>
      </c>
      <c r="E10" s="28" t="s">
        <v>453</v>
      </c>
      <c r="F10" s="30" t="s">
        <v>458</v>
      </c>
      <c r="G10" s="35">
        <v>1.8401620370370371E-3</v>
      </c>
      <c r="H10" s="93" t="str">
        <f t="shared" si="0"/>
        <v>2:38.99</v>
      </c>
      <c r="I10" s="30"/>
    </row>
    <row r="11" spans="1:9" ht="69.900000000000006" customHeight="1">
      <c r="A11" s="49">
        <v>102</v>
      </c>
      <c r="B11" s="49">
        <f>RANK(G11,$G$11:$G$14,1)</f>
        <v>1</v>
      </c>
      <c r="C11" s="28" t="s">
        <v>600</v>
      </c>
      <c r="D11" s="28" t="s">
        <v>8</v>
      </c>
      <c r="E11" s="28" t="s">
        <v>40</v>
      </c>
      <c r="F11" s="30" t="s">
        <v>458</v>
      </c>
      <c r="G11" s="12">
        <v>1.8707175925925929E-3</v>
      </c>
      <c r="H11" s="65" t="str">
        <f t="shared" ref="H11:H33" si="1">TEXT(G11,"m:ss.00;@")</f>
        <v>2:41.63</v>
      </c>
      <c r="I11" s="43"/>
    </row>
    <row r="12" spans="1:9" ht="69.900000000000006" customHeight="1">
      <c r="A12" s="49"/>
      <c r="B12" s="49">
        <f>RANK(G12,$G$11:$G$14,1)</f>
        <v>2</v>
      </c>
      <c r="C12" s="105" t="s">
        <v>621</v>
      </c>
      <c r="D12" s="28" t="s">
        <v>86</v>
      </c>
      <c r="E12" s="28" t="s">
        <v>40</v>
      </c>
      <c r="F12" s="30" t="s">
        <v>458</v>
      </c>
      <c r="G12" s="13">
        <v>1.9133101851851852E-3</v>
      </c>
      <c r="H12" s="65" t="str">
        <f t="shared" si="1"/>
        <v>2:45.31</v>
      </c>
      <c r="I12" s="10"/>
    </row>
    <row r="13" spans="1:9" ht="69.900000000000006" customHeight="1">
      <c r="A13" s="49"/>
      <c r="B13" s="49">
        <f>RANK(G13,$G$11:$G$14,1)</f>
        <v>3</v>
      </c>
      <c r="C13" s="28" t="s">
        <v>601</v>
      </c>
      <c r="D13" s="28" t="s">
        <v>25</v>
      </c>
      <c r="E13" s="28" t="s">
        <v>40</v>
      </c>
      <c r="F13" s="30" t="s">
        <v>458</v>
      </c>
      <c r="G13" s="13">
        <v>1.9402777777777777E-3</v>
      </c>
      <c r="H13" s="65" t="str">
        <f t="shared" si="1"/>
        <v>2:47.64</v>
      </c>
      <c r="I13" s="10"/>
    </row>
    <row r="14" spans="1:9" ht="69.900000000000006" customHeight="1">
      <c r="A14" s="49"/>
      <c r="B14" s="49">
        <f>RANK(G14,$G$11:$G$14,1)</f>
        <v>4</v>
      </c>
      <c r="C14" s="28" t="s">
        <v>602</v>
      </c>
      <c r="D14" s="28" t="s">
        <v>98</v>
      </c>
      <c r="E14" s="28" t="s">
        <v>40</v>
      </c>
      <c r="F14" s="30" t="s">
        <v>458</v>
      </c>
      <c r="G14" s="12">
        <v>2.1722222222222225E-3</v>
      </c>
      <c r="H14" s="65" t="str">
        <f t="shared" si="1"/>
        <v>3:07.68</v>
      </c>
      <c r="I14" s="43"/>
    </row>
    <row r="15" spans="1:9" ht="69.900000000000006" customHeight="1">
      <c r="A15" s="49">
        <v>103</v>
      </c>
      <c r="B15" s="49">
        <f>RANK(G15,$G$15:$G$19,1)</f>
        <v>1</v>
      </c>
      <c r="C15" s="28" t="s">
        <v>607</v>
      </c>
      <c r="D15" s="28" t="s">
        <v>11</v>
      </c>
      <c r="E15" s="28" t="s">
        <v>454</v>
      </c>
      <c r="F15" s="30" t="s">
        <v>458</v>
      </c>
      <c r="G15" s="13">
        <v>1.5306712962962963E-3</v>
      </c>
      <c r="H15" s="65" t="str">
        <f t="shared" si="1"/>
        <v>2:12.25</v>
      </c>
      <c r="I15" s="10"/>
    </row>
    <row r="16" spans="1:9" ht="69.900000000000006" customHeight="1">
      <c r="A16" s="49"/>
      <c r="B16" s="49">
        <f>RANK(G16,$G$15:$G$19,1)</f>
        <v>2</v>
      </c>
      <c r="C16" s="28" t="s">
        <v>604</v>
      </c>
      <c r="D16" s="28" t="s">
        <v>25</v>
      </c>
      <c r="E16" s="28" t="s">
        <v>454</v>
      </c>
      <c r="F16" s="30" t="s">
        <v>458</v>
      </c>
      <c r="G16" s="12">
        <v>1.6931712962962961E-3</v>
      </c>
      <c r="H16" s="65" t="str">
        <f t="shared" si="1"/>
        <v>2:26.29</v>
      </c>
      <c r="I16" s="43"/>
    </row>
    <row r="17" spans="1:9" ht="69.900000000000006" customHeight="1">
      <c r="A17" s="49"/>
      <c r="B17" s="49">
        <f>RANK(G17,$G$15:$G$19,1)</f>
        <v>3</v>
      </c>
      <c r="C17" s="28" t="s">
        <v>606</v>
      </c>
      <c r="D17" s="28" t="s">
        <v>8</v>
      </c>
      <c r="E17" s="28" t="s">
        <v>454</v>
      </c>
      <c r="F17" s="30" t="s">
        <v>458</v>
      </c>
      <c r="G17" s="12">
        <v>1.9570601851851849E-3</v>
      </c>
      <c r="H17" s="65" t="str">
        <f t="shared" si="1"/>
        <v>2:49.09</v>
      </c>
      <c r="I17" s="10"/>
    </row>
    <row r="18" spans="1:9" ht="69.900000000000006" customHeight="1">
      <c r="A18" s="49"/>
      <c r="B18" s="104"/>
      <c r="C18" s="28" t="s">
        <v>603</v>
      </c>
      <c r="D18" s="28" t="s">
        <v>622</v>
      </c>
      <c r="E18" s="28" t="s">
        <v>623</v>
      </c>
      <c r="F18" s="28" t="s">
        <v>599</v>
      </c>
      <c r="G18" s="13" t="s">
        <v>464</v>
      </c>
      <c r="H18" s="65" t="str">
        <f t="shared" si="1"/>
        <v>棄權</v>
      </c>
      <c r="I18" s="43"/>
    </row>
    <row r="19" spans="1:9" ht="69.900000000000006" customHeight="1">
      <c r="A19" s="49"/>
      <c r="B19" s="49"/>
      <c r="C19" s="28" t="s">
        <v>605</v>
      </c>
      <c r="D19" s="28" t="s">
        <v>118</v>
      </c>
      <c r="E19" s="28" t="s">
        <v>454</v>
      </c>
      <c r="F19" s="30" t="s">
        <v>458</v>
      </c>
      <c r="G19" s="13" t="s">
        <v>628</v>
      </c>
      <c r="H19" s="65" t="str">
        <f t="shared" si="1"/>
        <v>犯規</v>
      </c>
      <c r="I19" s="10"/>
    </row>
    <row r="20" spans="1:9" ht="69.900000000000006" customHeight="1">
      <c r="A20" s="49">
        <v>104</v>
      </c>
      <c r="B20" s="49">
        <f>RANK(G20,$G$20:$G$25,1)</f>
        <v>1</v>
      </c>
      <c r="C20" s="28" t="s">
        <v>612</v>
      </c>
      <c r="D20" s="28" t="s">
        <v>9</v>
      </c>
      <c r="E20" s="28" t="s">
        <v>455</v>
      </c>
      <c r="F20" s="30" t="s">
        <v>458</v>
      </c>
      <c r="G20" s="13">
        <v>1.4553240740740742E-3</v>
      </c>
      <c r="H20" s="65" t="str">
        <f t="shared" si="1"/>
        <v>2:05.74</v>
      </c>
      <c r="I20" s="10"/>
    </row>
    <row r="21" spans="1:9" ht="69.900000000000006" customHeight="1">
      <c r="A21" s="49"/>
      <c r="B21" s="49">
        <f>RANK(G21,$G$20:$G$25,1)</f>
        <v>2</v>
      </c>
      <c r="C21" s="28" t="s">
        <v>610</v>
      </c>
      <c r="D21" s="28" t="s">
        <v>15</v>
      </c>
      <c r="E21" s="28" t="s">
        <v>455</v>
      </c>
      <c r="F21" s="30" t="s">
        <v>458</v>
      </c>
      <c r="G21" s="13">
        <v>1.5202546296296294E-3</v>
      </c>
      <c r="H21" s="65" t="str">
        <f t="shared" si="1"/>
        <v>2:11.35</v>
      </c>
      <c r="I21" s="43"/>
    </row>
    <row r="22" spans="1:9" ht="69.900000000000006" customHeight="1">
      <c r="A22" s="49"/>
      <c r="B22" s="49">
        <f>RANK(G22,$G$20:$G$25,1)</f>
        <v>3</v>
      </c>
      <c r="C22" s="28" t="s">
        <v>611</v>
      </c>
      <c r="D22" s="28" t="s">
        <v>181</v>
      </c>
      <c r="E22" s="28" t="s">
        <v>455</v>
      </c>
      <c r="F22" s="30" t="s">
        <v>458</v>
      </c>
      <c r="G22" s="12">
        <v>1.6799768518518518E-3</v>
      </c>
      <c r="H22" s="65" t="str">
        <f t="shared" si="1"/>
        <v>2:25.15</v>
      </c>
      <c r="I22" s="10"/>
    </row>
    <row r="23" spans="1:9" ht="69.900000000000006" customHeight="1">
      <c r="A23" s="49"/>
      <c r="B23" s="49">
        <f>RANK(G23,$G$20:$G$25,1)</f>
        <v>4</v>
      </c>
      <c r="C23" s="28" t="s">
        <v>609</v>
      </c>
      <c r="D23" s="28" t="s">
        <v>20</v>
      </c>
      <c r="E23" s="28" t="s">
        <v>455</v>
      </c>
      <c r="F23" s="30" t="s">
        <v>458</v>
      </c>
      <c r="G23" s="12">
        <v>1.8910879629629631E-3</v>
      </c>
      <c r="H23" s="65" t="str">
        <f t="shared" si="1"/>
        <v>2:43.39</v>
      </c>
      <c r="I23" s="43"/>
    </row>
    <row r="24" spans="1:9" ht="69.900000000000006" customHeight="1">
      <c r="A24" s="49"/>
      <c r="B24" s="49">
        <f>RANK(G24,$G$20:$G$25,1)</f>
        <v>5</v>
      </c>
      <c r="C24" s="28" t="s">
        <v>613</v>
      </c>
      <c r="D24" s="28" t="s">
        <v>25</v>
      </c>
      <c r="E24" s="28" t="s">
        <v>455</v>
      </c>
      <c r="F24" s="30" t="s">
        <v>458</v>
      </c>
      <c r="G24" s="13">
        <v>1.9123842592592593E-3</v>
      </c>
      <c r="H24" s="65" t="str">
        <f t="shared" si="1"/>
        <v>2:45.23</v>
      </c>
      <c r="I24" s="10"/>
    </row>
    <row r="25" spans="1:9" ht="69.900000000000006" customHeight="1">
      <c r="A25" s="49"/>
      <c r="B25" s="49"/>
      <c r="C25" s="28" t="s">
        <v>608</v>
      </c>
      <c r="D25" s="28" t="s">
        <v>624</v>
      </c>
      <c r="E25" s="28" t="s">
        <v>625</v>
      </c>
      <c r="F25" s="28" t="s">
        <v>588</v>
      </c>
      <c r="G25" s="13" t="s">
        <v>464</v>
      </c>
      <c r="H25" s="65" t="str">
        <f t="shared" si="1"/>
        <v>棄權</v>
      </c>
      <c r="I25" s="10"/>
    </row>
    <row r="26" spans="1:9" ht="69.900000000000006" customHeight="1">
      <c r="A26" s="49">
        <v>105</v>
      </c>
      <c r="B26" s="49">
        <f>RANK(G26,$G$26:$G$29,1)</f>
        <v>1</v>
      </c>
      <c r="C26" s="28" t="s">
        <v>617</v>
      </c>
      <c r="D26" s="28" t="s">
        <v>9</v>
      </c>
      <c r="E26" s="28" t="s">
        <v>456</v>
      </c>
      <c r="F26" s="30" t="s">
        <v>458</v>
      </c>
      <c r="G26" s="12">
        <v>1.5043981481481479E-3</v>
      </c>
      <c r="H26" s="65" t="str">
        <f t="shared" si="1"/>
        <v>2:09.98</v>
      </c>
      <c r="I26" s="10"/>
    </row>
    <row r="27" spans="1:9" ht="69.900000000000006" customHeight="1">
      <c r="A27" s="49"/>
      <c r="B27" s="49">
        <f>RANK(G27,$G$26:$G$29,1)</f>
        <v>2</v>
      </c>
      <c r="C27" s="28" t="s">
        <v>616</v>
      </c>
      <c r="D27" s="28" t="s">
        <v>8</v>
      </c>
      <c r="E27" s="28" t="s">
        <v>456</v>
      </c>
      <c r="F27" s="30" t="s">
        <v>458</v>
      </c>
      <c r="G27" s="13">
        <v>1.5717592592592591E-3</v>
      </c>
      <c r="H27" s="65" t="str">
        <f t="shared" si="1"/>
        <v>2:15.80</v>
      </c>
      <c r="I27" s="10"/>
    </row>
    <row r="28" spans="1:9" ht="69.900000000000006" customHeight="1">
      <c r="A28" s="49"/>
      <c r="B28" s="49"/>
      <c r="C28" s="28" t="s">
        <v>614</v>
      </c>
      <c r="D28" s="28" t="s">
        <v>86</v>
      </c>
      <c r="E28" s="28" t="s">
        <v>456</v>
      </c>
      <c r="F28" s="30" t="s">
        <v>458</v>
      </c>
      <c r="G28" s="13" t="s">
        <v>464</v>
      </c>
      <c r="H28" s="65" t="str">
        <f t="shared" si="1"/>
        <v>棄權</v>
      </c>
      <c r="I28" s="10"/>
    </row>
    <row r="29" spans="1:9" ht="69.900000000000006" customHeight="1">
      <c r="A29" s="49"/>
      <c r="B29" s="49"/>
      <c r="C29" s="28" t="s">
        <v>615</v>
      </c>
      <c r="D29" s="28" t="s">
        <v>626</v>
      </c>
      <c r="E29" s="28" t="s">
        <v>627</v>
      </c>
      <c r="F29" s="28" t="s">
        <v>588</v>
      </c>
      <c r="G29" s="13" t="s">
        <v>464</v>
      </c>
      <c r="H29" s="65" t="str">
        <f t="shared" si="1"/>
        <v>棄權</v>
      </c>
      <c r="I29" s="43"/>
    </row>
    <row r="30" spans="1:9" ht="69.900000000000006" customHeight="1">
      <c r="A30" s="49">
        <v>106</v>
      </c>
      <c r="B30" s="49">
        <f>RANK(G30,$G$30:$G$32,1)</f>
        <v>1</v>
      </c>
      <c r="C30" s="105" t="s">
        <v>629</v>
      </c>
      <c r="D30" s="28" t="s">
        <v>181</v>
      </c>
      <c r="E30" s="28" t="s">
        <v>41</v>
      </c>
      <c r="F30" s="30" t="s">
        <v>458</v>
      </c>
      <c r="G30" s="13">
        <v>1.337037037037037E-3</v>
      </c>
      <c r="H30" s="65" t="str">
        <f t="shared" si="1"/>
        <v>1:55.52</v>
      </c>
      <c r="I30" s="10"/>
    </row>
    <row r="31" spans="1:9" ht="69.900000000000006" customHeight="1">
      <c r="A31" s="49"/>
      <c r="B31" s="49">
        <f>RANK(G31,$G$30:$G$32,1)</f>
        <v>2</v>
      </c>
      <c r="C31" s="28" t="s">
        <v>618</v>
      </c>
      <c r="D31" s="28" t="s">
        <v>8</v>
      </c>
      <c r="E31" s="28" t="s">
        <v>41</v>
      </c>
      <c r="F31" s="30" t="s">
        <v>458</v>
      </c>
      <c r="G31" s="13">
        <v>1.3681712962962961E-3</v>
      </c>
      <c r="H31" s="65" t="str">
        <f t="shared" si="1"/>
        <v>1:58.21</v>
      </c>
      <c r="I31" s="10"/>
    </row>
    <row r="32" spans="1:9" ht="69.900000000000006" customHeight="1">
      <c r="A32" s="49"/>
      <c r="B32" s="49">
        <f>RANK(G32,$G$30:$G$32,1)</f>
        <v>3</v>
      </c>
      <c r="C32" s="28" t="s">
        <v>619</v>
      </c>
      <c r="D32" s="28" t="s">
        <v>104</v>
      </c>
      <c r="E32" s="28" t="s">
        <v>41</v>
      </c>
      <c r="F32" s="30" t="s">
        <v>458</v>
      </c>
      <c r="G32" s="13">
        <v>1.7711805555555556E-3</v>
      </c>
      <c r="H32" s="65" t="str">
        <f t="shared" si="1"/>
        <v>2:33.03</v>
      </c>
      <c r="I32" s="10"/>
    </row>
    <row r="33" spans="1:9" ht="69.900000000000006" customHeight="1">
      <c r="A33" s="49">
        <v>106</v>
      </c>
      <c r="B33" s="49"/>
      <c r="C33" s="28" t="s">
        <v>620</v>
      </c>
      <c r="D33" s="28" t="s">
        <v>22</v>
      </c>
      <c r="E33" s="28" t="s">
        <v>457</v>
      </c>
      <c r="F33" s="30" t="s">
        <v>458</v>
      </c>
      <c r="G33" s="13" t="s">
        <v>464</v>
      </c>
      <c r="H33" s="65" t="str">
        <f t="shared" si="1"/>
        <v>棄權</v>
      </c>
      <c r="I33" s="10"/>
    </row>
  </sheetData>
  <sortState ref="B30:G32">
    <sortCondition ref="B30:B32"/>
  </sortState>
  <phoneticPr fontId="1" type="noConversion"/>
  <pageMargins left="0.31496062992125984" right="0.31496062992125984" top="0.78740157480314965" bottom="0.47244094488188981" header="0.31496062992125984" footer="0.31496062992125984"/>
  <pageSetup paperSize="9" orientation="portrait" r:id="rId1"/>
  <rowBreaks count="9" manualBreakCount="9">
    <brk id="4" max="16383" man="1"/>
    <brk id="5" max="16383" man="1"/>
    <brk id="9" max="16383" man="1"/>
    <brk id="10" max="16383" man="1"/>
    <brk id="14" max="16383" man="1"/>
    <brk id="19" max="16383" man="1"/>
    <brk id="25" max="16383" man="1"/>
    <brk id="29" max="16383" man="1"/>
    <brk id="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"/>
  <sheetViews>
    <sheetView workbookViewId="0">
      <selection activeCell="H10" sqref="H10"/>
    </sheetView>
  </sheetViews>
  <sheetFormatPr defaultRowHeight="16.2"/>
  <sheetData>
    <row r="9" spans="1:1">
      <c r="A9" s="86" t="s">
        <v>84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K6" sqref="K6"/>
    </sheetView>
  </sheetViews>
  <sheetFormatPr defaultColWidth="8.88671875" defaultRowHeight="19.95" customHeight="1"/>
  <cols>
    <col min="1" max="1" width="3.77734375" style="6" customWidth="1"/>
    <col min="2" max="2" width="13" style="22" customWidth="1"/>
    <col min="3" max="3" width="13.44140625" style="9" customWidth="1"/>
    <col min="4" max="4" width="28.21875" style="6" customWidth="1"/>
    <col min="5" max="5" width="6.109375" style="18" customWidth="1"/>
    <col min="6" max="6" width="9.44140625" style="18" customWidth="1"/>
    <col min="7" max="7" width="25.109375" style="3" customWidth="1"/>
    <col min="8" max="16384" width="8.88671875" style="3"/>
  </cols>
  <sheetData>
    <row r="1" spans="1:7" s="7" customFormat="1" ht="28.2" customHeight="1">
      <c r="A1" s="102" t="s">
        <v>12</v>
      </c>
      <c r="B1" s="103"/>
      <c r="C1" s="103"/>
      <c r="D1" s="103"/>
      <c r="E1" s="103"/>
      <c r="F1" s="103"/>
      <c r="G1" s="103"/>
    </row>
    <row r="2" spans="1:7" ht="19.95" customHeight="1">
      <c r="A2" s="8" t="s">
        <v>1</v>
      </c>
      <c r="B2" s="20" t="s">
        <v>3</v>
      </c>
      <c r="C2" s="8" t="s">
        <v>4</v>
      </c>
      <c r="D2" s="8" t="s">
        <v>2</v>
      </c>
      <c r="E2" s="8" t="s">
        <v>10</v>
      </c>
      <c r="F2" s="16" t="s">
        <v>5</v>
      </c>
      <c r="G2" s="8" t="s">
        <v>81</v>
      </c>
    </row>
    <row r="3" spans="1:7" ht="30" customHeight="1">
      <c r="A3" s="5">
        <v>1</v>
      </c>
      <c r="B3" s="21" t="s">
        <v>6</v>
      </c>
      <c r="C3" s="28" t="s">
        <v>23</v>
      </c>
      <c r="D3" s="29" t="s">
        <v>11</v>
      </c>
      <c r="E3" s="29" t="s">
        <v>24</v>
      </c>
      <c r="F3" s="35">
        <v>9.6377314814814806E-4</v>
      </c>
      <c r="G3" s="4" t="s">
        <v>62</v>
      </c>
    </row>
    <row r="4" spans="1:7" ht="30" customHeight="1">
      <c r="A4" s="5">
        <v>2</v>
      </c>
      <c r="B4" s="21" t="s">
        <v>6</v>
      </c>
      <c r="C4" s="28" t="s">
        <v>23</v>
      </c>
      <c r="D4" s="29" t="s">
        <v>11</v>
      </c>
      <c r="E4" s="29" t="s">
        <v>24</v>
      </c>
      <c r="F4" s="35">
        <v>9.6377314814814806E-4</v>
      </c>
      <c r="G4" s="4" t="s">
        <v>63</v>
      </c>
    </row>
    <row r="5" spans="1:7" ht="30" customHeight="1">
      <c r="A5" s="5">
        <v>3</v>
      </c>
      <c r="B5" s="47" t="s">
        <v>58</v>
      </c>
      <c r="C5" s="46" t="s">
        <v>32</v>
      </c>
      <c r="D5" s="45" t="s">
        <v>9</v>
      </c>
      <c r="E5" s="46" t="s">
        <v>17</v>
      </c>
      <c r="F5" s="48">
        <v>1.187037037037037E-3</v>
      </c>
      <c r="G5" s="4" t="s">
        <v>64</v>
      </c>
    </row>
    <row r="6" spans="1:7" ht="30" customHeight="1">
      <c r="A6" s="5">
        <v>4</v>
      </c>
      <c r="B6" s="47" t="s">
        <v>58</v>
      </c>
      <c r="C6" s="46" t="s">
        <v>32</v>
      </c>
      <c r="D6" s="45" t="s">
        <v>9</v>
      </c>
      <c r="E6" s="46" t="s">
        <v>17</v>
      </c>
      <c r="F6" s="48">
        <v>1.187037037037037E-3</v>
      </c>
      <c r="G6" s="4" t="s">
        <v>65</v>
      </c>
    </row>
    <row r="7" spans="1:7" ht="30" customHeight="1">
      <c r="A7" s="5">
        <v>5</v>
      </c>
      <c r="B7" s="35" t="s">
        <v>58</v>
      </c>
      <c r="C7" s="28" t="s">
        <v>34</v>
      </c>
      <c r="D7" s="29" t="s">
        <v>19</v>
      </c>
      <c r="E7" s="28" t="s">
        <v>24</v>
      </c>
      <c r="F7" s="50">
        <v>1.2315972222222223E-3</v>
      </c>
      <c r="G7" s="4" t="s">
        <v>66</v>
      </c>
    </row>
    <row r="8" spans="1:7" ht="30" customHeight="1">
      <c r="A8" s="5">
        <v>6</v>
      </c>
      <c r="B8" s="35" t="s">
        <v>58</v>
      </c>
      <c r="C8" s="28" t="s">
        <v>34</v>
      </c>
      <c r="D8" s="29" t="s">
        <v>19</v>
      </c>
      <c r="E8" s="28" t="s">
        <v>24</v>
      </c>
      <c r="F8" s="50">
        <v>1.2315972222222223E-3</v>
      </c>
      <c r="G8" s="4" t="s">
        <v>67</v>
      </c>
    </row>
    <row r="9" spans="1:7" ht="30" customHeight="1">
      <c r="A9" s="5">
        <v>7</v>
      </c>
      <c r="B9" s="35" t="s">
        <v>59</v>
      </c>
      <c r="C9" s="49" t="s">
        <v>35</v>
      </c>
      <c r="D9" s="30" t="s">
        <v>25</v>
      </c>
      <c r="E9" s="49" t="s">
        <v>26</v>
      </c>
      <c r="F9" s="17">
        <v>3.8020833333333331E-4</v>
      </c>
      <c r="G9" s="4" t="s">
        <v>68</v>
      </c>
    </row>
    <row r="10" spans="1:7" ht="30" customHeight="1">
      <c r="A10" s="5">
        <v>8</v>
      </c>
      <c r="B10" s="35" t="s">
        <v>60</v>
      </c>
      <c r="C10" s="49" t="s">
        <v>32</v>
      </c>
      <c r="D10" s="30" t="s">
        <v>9</v>
      </c>
      <c r="E10" s="49" t="s">
        <v>17</v>
      </c>
      <c r="F10" s="17">
        <v>5.2083333333333333E-4</v>
      </c>
      <c r="G10" s="4" t="s">
        <v>69</v>
      </c>
    </row>
    <row r="11" spans="1:7" ht="30" customHeight="1">
      <c r="A11" s="5">
        <v>9</v>
      </c>
      <c r="B11" s="13" t="s">
        <v>60</v>
      </c>
      <c r="C11" s="44" t="s">
        <v>32</v>
      </c>
      <c r="D11" s="10" t="s">
        <v>9</v>
      </c>
      <c r="E11" s="44" t="s">
        <v>17</v>
      </c>
      <c r="F11" s="17">
        <v>5.2083333333333333E-4</v>
      </c>
      <c r="G11" s="4" t="s">
        <v>70</v>
      </c>
    </row>
    <row r="12" spans="1:7" ht="30" customHeight="1">
      <c r="A12" s="5">
        <v>10</v>
      </c>
      <c r="B12" s="13" t="s">
        <v>60</v>
      </c>
      <c r="C12" s="44" t="s">
        <v>35</v>
      </c>
      <c r="D12" s="10" t="s">
        <v>25</v>
      </c>
      <c r="E12" s="44" t="s">
        <v>26</v>
      </c>
      <c r="F12" s="33">
        <v>3.925925925925926E-4</v>
      </c>
      <c r="G12" s="4" t="s">
        <v>71</v>
      </c>
    </row>
    <row r="13" spans="1:7" ht="30" customHeight="1">
      <c r="A13" s="5">
        <v>11</v>
      </c>
      <c r="B13" s="13" t="s">
        <v>60</v>
      </c>
      <c r="C13" s="44" t="s">
        <v>35</v>
      </c>
      <c r="D13" s="10" t="s">
        <v>25</v>
      </c>
      <c r="E13" s="44" t="s">
        <v>26</v>
      </c>
      <c r="F13" s="33">
        <v>3.925925925925926E-4</v>
      </c>
      <c r="G13" s="4" t="s">
        <v>72</v>
      </c>
    </row>
    <row r="14" spans="1:7" ht="30" customHeight="1">
      <c r="A14" s="5">
        <v>12</v>
      </c>
      <c r="B14" s="13" t="s">
        <v>60</v>
      </c>
      <c r="C14" s="44" t="s">
        <v>37</v>
      </c>
      <c r="D14" s="10" t="s">
        <v>33</v>
      </c>
      <c r="E14" s="44" t="s">
        <v>27</v>
      </c>
      <c r="F14" s="33">
        <v>3.8692129629629629E-4</v>
      </c>
      <c r="G14" s="4" t="s">
        <v>73</v>
      </c>
    </row>
    <row r="15" spans="1:7" ht="30" customHeight="1">
      <c r="A15" s="5">
        <v>13</v>
      </c>
      <c r="B15" s="13" t="s">
        <v>61</v>
      </c>
      <c r="C15" s="44" t="s">
        <v>30</v>
      </c>
      <c r="D15" s="10" t="s">
        <v>14</v>
      </c>
      <c r="E15" s="44" t="s">
        <v>16</v>
      </c>
      <c r="F15" s="33">
        <v>6.3576388888888895E-4</v>
      </c>
      <c r="G15" s="4" t="s">
        <v>74</v>
      </c>
    </row>
    <row r="16" spans="1:7" ht="30" customHeight="1">
      <c r="A16" s="5">
        <v>14</v>
      </c>
      <c r="B16" s="13" t="s">
        <v>61</v>
      </c>
      <c r="C16" s="44" t="s">
        <v>30</v>
      </c>
      <c r="D16" s="10" t="s">
        <v>14</v>
      </c>
      <c r="E16" s="44" t="s">
        <v>16</v>
      </c>
      <c r="F16" s="33">
        <v>6.3576388888888895E-4</v>
      </c>
      <c r="G16" s="4" t="s">
        <v>75</v>
      </c>
    </row>
    <row r="17" spans="1:7" ht="30" customHeight="1">
      <c r="A17" s="5">
        <v>15</v>
      </c>
      <c r="B17" s="13" t="s">
        <v>61</v>
      </c>
      <c r="C17" s="44" t="s">
        <v>31</v>
      </c>
      <c r="D17" s="10" t="s">
        <v>9</v>
      </c>
      <c r="E17" s="44" t="s">
        <v>17</v>
      </c>
      <c r="F17" s="33">
        <v>5.4525462962962958E-4</v>
      </c>
      <c r="G17" s="4" t="s">
        <v>76</v>
      </c>
    </row>
    <row r="18" spans="1:7" ht="30" customHeight="1">
      <c r="A18" s="5">
        <v>16</v>
      </c>
      <c r="B18" s="13" t="s">
        <v>61</v>
      </c>
      <c r="C18" s="44" t="s">
        <v>36</v>
      </c>
      <c r="D18" s="10" t="s">
        <v>22</v>
      </c>
      <c r="E18" s="44" t="s">
        <v>28</v>
      </c>
      <c r="F18" s="33">
        <v>3.7442129629629631E-4</v>
      </c>
      <c r="G18" s="4" t="s">
        <v>77</v>
      </c>
    </row>
    <row r="19" spans="1:7" ht="30" customHeight="1">
      <c r="A19" s="5">
        <v>17</v>
      </c>
      <c r="B19" s="13" t="s">
        <v>61</v>
      </c>
      <c r="C19" s="44" t="s">
        <v>36</v>
      </c>
      <c r="D19" s="10" t="s">
        <v>22</v>
      </c>
      <c r="E19" s="44" t="s">
        <v>28</v>
      </c>
      <c r="F19" s="33">
        <v>3.7442129629629631E-4</v>
      </c>
      <c r="G19" s="4" t="s">
        <v>78</v>
      </c>
    </row>
    <row r="20" spans="1:7" ht="30" customHeight="1">
      <c r="A20" s="5">
        <v>18</v>
      </c>
      <c r="B20" s="13" t="s">
        <v>47</v>
      </c>
      <c r="C20" s="44" t="s">
        <v>23</v>
      </c>
      <c r="D20" s="10" t="s">
        <v>11</v>
      </c>
      <c r="E20" s="44" t="s">
        <v>24</v>
      </c>
      <c r="F20" s="33">
        <v>4.2094907407407402E-4</v>
      </c>
      <c r="G20" s="4" t="s">
        <v>79</v>
      </c>
    </row>
    <row r="21" spans="1:7" ht="30" customHeight="1">
      <c r="A21" s="5">
        <v>19</v>
      </c>
      <c r="B21" s="13" t="s">
        <v>47</v>
      </c>
      <c r="C21" s="44" t="s">
        <v>23</v>
      </c>
      <c r="D21" s="10" t="s">
        <v>11</v>
      </c>
      <c r="E21" s="44" t="s">
        <v>24</v>
      </c>
      <c r="F21" s="33">
        <v>4.2094907407407402E-4</v>
      </c>
      <c r="G21" s="4" t="s">
        <v>80</v>
      </c>
    </row>
  </sheetData>
  <mergeCells count="1">
    <mergeCell ref="A1:G1"/>
  </mergeCells>
  <phoneticPr fontId="1" type="noConversion"/>
  <pageMargins left="0.23622047244094491" right="0.23622047244094491" top="0.62992125984251968" bottom="0.62992125984251968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82"/>
  <sheetViews>
    <sheetView zoomScaleNormal="100" workbookViewId="0">
      <pane ySplit="1" topLeftCell="A2" activePane="bottomLeft" state="frozen"/>
      <selection pane="bottomLeft" activeCell="J59" sqref="J59"/>
    </sheetView>
  </sheetViews>
  <sheetFormatPr defaultColWidth="8.88671875" defaultRowHeight="25.2" customHeight="1"/>
  <cols>
    <col min="1" max="1" width="5.33203125" style="57" customWidth="1"/>
    <col min="2" max="2" width="5.77734375" style="11" customWidth="1"/>
    <col min="3" max="3" width="14.77734375" style="11" customWidth="1"/>
    <col min="4" max="4" width="32.77734375" style="11" customWidth="1"/>
    <col min="5" max="5" width="6.44140625" style="11" customWidth="1"/>
    <col min="6" max="6" width="12.33203125" style="11" customWidth="1"/>
    <col min="7" max="7" width="11" style="74" customWidth="1"/>
    <col min="8" max="8" width="7.88671875" style="63" hidden="1" customWidth="1"/>
    <col min="9" max="9" width="9.77734375" style="74" customWidth="1"/>
    <col min="10" max="10" width="11.33203125" style="11" customWidth="1"/>
    <col min="11" max="11" width="11.33203125" style="11" hidden="1" customWidth="1"/>
    <col min="12" max="16384" width="8.88671875" style="1"/>
  </cols>
  <sheetData>
    <row r="1" spans="1:11" s="27" customFormat="1" ht="25.2" customHeight="1">
      <c r="A1" s="23" t="s">
        <v>82</v>
      </c>
      <c r="B1" s="58" t="s">
        <v>0</v>
      </c>
      <c r="C1" s="58" t="s">
        <v>43</v>
      </c>
      <c r="D1" s="58" t="s">
        <v>44</v>
      </c>
      <c r="E1" s="58" t="s">
        <v>7</v>
      </c>
      <c r="F1" s="58" t="s">
        <v>42</v>
      </c>
      <c r="G1" s="59" t="s">
        <v>45</v>
      </c>
      <c r="H1" s="64" t="s">
        <v>83</v>
      </c>
      <c r="I1" s="75" t="s">
        <v>48</v>
      </c>
      <c r="J1" s="58" t="s">
        <v>46</v>
      </c>
      <c r="K1" s="61" t="s">
        <v>13</v>
      </c>
    </row>
    <row r="2" spans="1:11" s="27" customFormat="1" ht="30" customHeight="1">
      <c r="A2" s="30">
        <v>1</v>
      </c>
      <c r="B2" s="30">
        <f>RANK(G2,$G$2:$G$4,1)</f>
        <v>1</v>
      </c>
      <c r="C2" s="15" t="s">
        <v>85</v>
      </c>
      <c r="D2" s="15" t="s">
        <v>86</v>
      </c>
      <c r="E2" s="29" t="s">
        <v>89</v>
      </c>
      <c r="F2" s="29" t="s">
        <v>90</v>
      </c>
      <c r="G2" s="35">
        <v>1.5568287037037035E-3</v>
      </c>
      <c r="H2" s="65" t="str">
        <f t="shared" ref="H2:H65" si="0">TEXT(G2,"m:ss.00;@")</f>
        <v>2:14.51</v>
      </c>
      <c r="I2" s="35">
        <v>1.5310185185185186E-3</v>
      </c>
      <c r="J2" s="30" t="str">
        <f>IF(G2&lt;$I$2,"破我國紀錄","")</f>
        <v/>
      </c>
      <c r="K2" s="84" t="e">
        <f>IF(G2&lt;#REF!,"破成人賽紀錄","")</f>
        <v>#REF!</v>
      </c>
    </row>
    <row r="3" spans="1:11" ht="30" customHeight="1">
      <c r="A3" s="10"/>
      <c r="B3" s="30">
        <f>RANK(G3,$G$2:$G$4,1)</f>
        <v>2</v>
      </c>
      <c r="C3" s="15" t="s">
        <v>87</v>
      </c>
      <c r="D3" s="15" t="s">
        <v>25</v>
      </c>
      <c r="E3" s="29" t="s">
        <v>89</v>
      </c>
      <c r="F3" s="29" t="s">
        <v>90</v>
      </c>
      <c r="G3" s="35">
        <v>1.6261574074074075E-3</v>
      </c>
      <c r="H3" s="65" t="str">
        <f t="shared" si="0"/>
        <v>2:20.50</v>
      </c>
      <c r="I3" s="13"/>
      <c r="J3" s="30" t="str">
        <f>IF(G3&lt;$I$2,"破我國紀錄","")</f>
        <v/>
      </c>
      <c r="K3" s="31" t="e">
        <f>IF(G3&lt;#REF!,"破成人賽紀錄","")</f>
        <v>#REF!</v>
      </c>
    </row>
    <row r="4" spans="1:11" ht="30" customHeight="1">
      <c r="A4" s="10"/>
      <c r="B4" s="30">
        <f>RANK(G4,$G$2:$G$4,1)</f>
        <v>3</v>
      </c>
      <c r="C4" s="15" t="s">
        <v>88</v>
      </c>
      <c r="D4" s="15" t="s">
        <v>86</v>
      </c>
      <c r="E4" s="29" t="s">
        <v>89</v>
      </c>
      <c r="F4" s="29" t="s">
        <v>90</v>
      </c>
      <c r="G4" s="35">
        <v>1.6791666666666667E-3</v>
      </c>
      <c r="H4" s="65" t="str">
        <f t="shared" si="0"/>
        <v>2:25.08</v>
      </c>
      <c r="I4" s="13"/>
      <c r="J4" s="30" t="str">
        <f>IF(G4&lt;$I$2,"破我國紀錄","")</f>
        <v/>
      </c>
      <c r="K4" s="31" t="e">
        <f>IF(G4&lt;#REF!,"破成人賽紀錄","")</f>
        <v>#REF!</v>
      </c>
    </row>
    <row r="5" spans="1:11" ht="30" customHeight="1">
      <c r="A5" s="10">
        <v>1</v>
      </c>
      <c r="B5" s="30">
        <f>RANK(G5,$G$5:$G$5,1)</f>
        <v>1</v>
      </c>
      <c r="C5" s="15" t="s">
        <v>91</v>
      </c>
      <c r="D5" s="15" t="s">
        <v>15</v>
      </c>
      <c r="E5" s="15" t="s">
        <v>92</v>
      </c>
      <c r="F5" s="29" t="s">
        <v>90</v>
      </c>
      <c r="G5" s="13">
        <v>2.0781249999999997E-3</v>
      </c>
      <c r="H5" s="65" t="str">
        <f t="shared" si="0"/>
        <v>2:59.55</v>
      </c>
      <c r="I5" s="13">
        <v>1.2890046296296297E-3</v>
      </c>
      <c r="J5" s="30" t="str">
        <f>IF(G5&lt;$I$5,"破我國紀錄","")</f>
        <v/>
      </c>
      <c r="K5" s="31" t="e">
        <f>IF(G5&lt;#REF!,"破成人賽紀錄","")</f>
        <v>#REF!</v>
      </c>
    </row>
    <row r="6" spans="1:11" ht="30" customHeight="1">
      <c r="A6" s="10">
        <v>2</v>
      </c>
      <c r="B6" s="30">
        <f>RANK(G6,$G$6:$G$9,1)</f>
        <v>1</v>
      </c>
      <c r="C6" s="15" t="s">
        <v>94</v>
      </c>
      <c r="D6" s="15" t="s">
        <v>95</v>
      </c>
      <c r="E6" s="15" t="s">
        <v>99</v>
      </c>
      <c r="F6" s="29" t="s">
        <v>90</v>
      </c>
      <c r="G6" s="13">
        <v>1.2825231481481481E-3</v>
      </c>
      <c r="H6" s="65" t="str">
        <f t="shared" si="0"/>
        <v>1:50.81</v>
      </c>
      <c r="I6" s="13">
        <v>1.1500000000000002E-3</v>
      </c>
      <c r="J6" s="10" t="str">
        <f>IF(G6&lt;$I$6,"破我國紀錄","")</f>
        <v/>
      </c>
      <c r="K6" s="31" t="e">
        <f>IF(G6&lt;#REF!,"破成人賽紀錄","")</f>
        <v>#REF!</v>
      </c>
    </row>
    <row r="7" spans="1:11" ht="30" customHeight="1">
      <c r="A7" s="10"/>
      <c r="B7" s="30">
        <f>RANK(G7,$G$6:$G$9,1)</f>
        <v>2</v>
      </c>
      <c r="C7" s="15" t="s">
        <v>93</v>
      </c>
      <c r="D7" s="15" t="s">
        <v>8</v>
      </c>
      <c r="E7" s="15" t="s">
        <v>99</v>
      </c>
      <c r="F7" s="29" t="s">
        <v>502</v>
      </c>
      <c r="G7" s="13">
        <v>1.2991898148148149E-3</v>
      </c>
      <c r="H7" s="65" t="str">
        <f t="shared" si="0"/>
        <v>1:52.25</v>
      </c>
      <c r="I7" s="13"/>
      <c r="J7" s="10" t="str">
        <f>IF(G7&lt;$I$6,"破我國紀錄","")</f>
        <v/>
      </c>
      <c r="K7" s="31" t="e">
        <f>IF(G7&lt;#REF!,"破成人賽紀錄","")</f>
        <v>#REF!</v>
      </c>
    </row>
    <row r="8" spans="1:11" ht="30" customHeight="1">
      <c r="A8" s="10"/>
      <c r="B8" s="30">
        <f>RANK(G8,$G$6:$G$9,1)</f>
        <v>3</v>
      </c>
      <c r="C8" s="15" t="s">
        <v>97</v>
      </c>
      <c r="D8" s="15" t="s">
        <v>98</v>
      </c>
      <c r="E8" s="15" t="s">
        <v>492</v>
      </c>
      <c r="F8" s="29" t="s">
        <v>502</v>
      </c>
      <c r="G8" s="13">
        <v>1.4297453703703703E-3</v>
      </c>
      <c r="H8" s="65" t="str">
        <f t="shared" si="0"/>
        <v>2:03.53</v>
      </c>
      <c r="I8" s="13"/>
      <c r="J8" s="10" t="str">
        <f>IF(G8&lt;$I$6,"破我國紀錄","")</f>
        <v/>
      </c>
      <c r="K8" s="31" t="e">
        <f>IF(G8&lt;#REF!,"破成人賽紀錄","")</f>
        <v>#REF!</v>
      </c>
    </row>
    <row r="9" spans="1:11" ht="30" customHeight="1">
      <c r="A9" s="10"/>
      <c r="B9" s="30">
        <f>RANK(G9,$G$6:$G$9,1)</f>
        <v>4</v>
      </c>
      <c r="C9" s="15" t="s">
        <v>96</v>
      </c>
      <c r="D9" s="15" t="s">
        <v>25</v>
      </c>
      <c r="E9" s="15" t="s">
        <v>492</v>
      </c>
      <c r="F9" s="29" t="s">
        <v>471</v>
      </c>
      <c r="G9" s="13">
        <v>1.8590277777777778E-3</v>
      </c>
      <c r="H9" s="65" t="str">
        <f t="shared" si="0"/>
        <v>2:40.62</v>
      </c>
      <c r="I9" s="13"/>
      <c r="J9" s="10" t="str">
        <f>IF(G9&lt;$I$6,"破我國紀錄","")</f>
        <v/>
      </c>
      <c r="K9" s="31" t="e">
        <f>IF(G9&lt;#REF!,"破成人賽紀錄","")</f>
        <v>#REF!</v>
      </c>
    </row>
    <row r="10" spans="1:11" ht="30" customHeight="1">
      <c r="A10" s="10">
        <v>3</v>
      </c>
      <c r="B10" s="30">
        <f>RANK(G10,$G$10:$G$14,1)</f>
        <v>1</v>
      </c>
      <c r="C10" s="15" t="s">
        <v>101</v>
      </c>
      <c r="D10" s="15" t="s">
        <v>18</v>
      </c>
      <c r="E10" s="15" t="s">
        <v>106</v>
      </c>
      <c r="F10" s="29" t="s">
        <v>90</v>
      </c>
      <c r="G10" s="13">
        <v>1.266087962962963E-3</v>
      </c>
      <c r="H10" s="65" t="str">
        <f>TEXT(G10,"m:ss.00;@")</f>
        <v>1:49.39</v>
      </c>
      <c r="I10" s="13">
        <v>9.9953703703703706E-4</v>
      </c>
      <c r="J10" s="10" t="str">
        <f>IF(G10&lt;$I$10,"破我國紀錄","")</f>
        <v/>
      </c>
      <c r="K10" s="31" t="e">
        <f>IF(G10&lt;#REF!,"破成人賽紀錄","")</f>
        <v>#REF!</v>
      </c>
    </row>
    <row r="11" spans="1:11" ht="30" customHeight="1">
      <c r="A11" s="10"/>
      <c r="B11" s="30">
        <f>RANK(G11,$G$10:$G$14,1)</f>
        <v>2</v>
      </c>
      <c r="C11" s="15" t="s">
        <v>102</v>
      </c>
      <c r="D11" s="15" t="s">
        <v>15</v>
      </c>
      <c r="E11" s="15" t="s">
        <v>106</v>
      </c>
      <c r="F11" s="29" t="s">
        <v>90</v>
      </c>
      <c r="G11" s="13">
        <v>1.3025462962962962E-3</v>
      </c>
      <c r="H11" s="65" t="str">
        <f>TEXT(G11,"m:ss.00;@")</f>
        <v>1:52.54</v>
      </c>
      <c r="I11" s="13"/>
      <c r="J11" s="10" t="str">
        <f>IF(G11&lt;$I$10,"破我國紀錄","")</f>
        <v/>
      </c>
      <c r="K11" s="31" t="e">
        <f>IF(G11&lt;#REF!,"破成人賽紀錄","")</f>
        <v>#REF!</v>
      </c>
    </row>
    <row r="12" spans="1:11" ht="30" customHeight="1">
      <c r="A12" s="10"/>
      <c r="B12" s="30">
        <f>RANK(G12,$G$10:$G$14,1)</f>
        <v>3</v>
      </c>
      <c r="C12" s="15" t="s">
        <v>105</v>
      </c>
      <c r="D12" s="15" t="s">
        <v>98</v>
      </c>
      <c r="E12" s="15" t="s">
        <v>106</v>
      </c>
      <c r="F12" s="29" t="s">
        <v>90</v>
      </c>
      <c r="G12" s="13">
        <v>1.4307870370370371E-3</v>
      </c>
      <c r="H12" s="65" t="str">
        <f>TEXT(G12,"m:ss.00;@")</f>
        <v>2:03.62</v>
      </c>
      <c r="I12" s="13"/>
      <c r="J12" s="10" t="str">
        <f>IF(G12&lt;$I$10,"破我國紀錄","")</f>
        <v/>
      </c>
      <c r="K12" s="31" t="e">
        <f>IF(G12&lt;#REF!,"破成人賽紀錄","")</f>
        <v>#REF!</v>
      </c>
    </row>
    <row r="13" spans="1:11" ht="30" customHeight="1">
      <c r="A13" s="10"/>
      <c r="B13" s="30">
        <f>RANK(G13,$G$10:$G$14,1)</f>
        <v>4</v>
      </c>
      <c r="C13" s="15" t="s">
        <v>100</v>
      </c>
      <c r="D13" s="15" t="s">
        <v>86</v>
      </c>
      <c r="E13" s="15" t="s">
        <v>468</v>
      </c>
      <c r="F13" s="29" t="s">
        <v>90</v>
      </c>
      <c r="G13" s="13">
        <v>1.4459490740740741E-3</v>
      </c>
      <c r="H13" s="65" t="str">
        <f>TEXT(G13,"m:ss.00;@")</f>
        <v>2:04.93</v>
      </c>
      <c r="I13" s="13"/>
      <c r="J13" s="10" t="str">
        <f>IF(G13&lt;$I$10,"破我國紀錄","")</f>
        <v/>
      </c>
      <c r="K13" s="31" t="e">
        <f>IF(G13&lt;#REF!,"破成人賽紀錄","")</f>
        <v>#REF!</v>
      </c>
    </row>
    <row r="14" spans="1:11" ht="30" customHeight="1">
      <c r="A14" s="10"/>
      <c r="B14" s="30">
        <f>RANK(G14,$G$10:$G$14,1)</f>
        <v>5</v>
      </c>
      <c r="C14" s="15" t="s">
        <v>103</v>
      </c>
      <c r="D14" s="15" t="s">
        <v>104</v>
      </c>
      <c r="E14" s="15" t="s">
        <v>106</v>
      </c>
      <c r="F14" s="29" t="s">
        <v>90</v>
      </c>
      <c r="G14" s="13">
        <v>1.6429398148148147E-3</v>
      </c>
      <c r="H14" s="65" t="str">
        <f>TEXT(G14,"m:ss.00;@")</f>
        <v>2:21.95</v>
      </c>
      <c r="I14" s="13"/>
      <c r="J14" s="10" t="str">
        <f>IF(G14&lt;$I$10,"破我國紀錄","")</f>
        <v/>
      </c>
      <c r="K14" s="31" t="e">
        <f>IF(G14&lt;#REF!,"破成人賽紀錄","")</f>
        <v>#REF!</v>
      </c>
    </row>
    <row r="15" spans="1:11" ht="30" customHeight="1">
      <c r="A15" s="10">
        <v>4</v>
      </c>
      <c r="B15" s="30">
        <f t="shared" ref="B15:B20" si="1">RANK(G15,$G$15:$G$20,1)</f>
        <v>1</v>
      </c>
      <c r="C15" s="15" t="s">
        <v>109</v>
      </c>
      <c r="D15" s="15" t="s">
        <v>9</v>
      </c>
      <c r="E15" s="15" t="s">
        <v>495</v>
      </c>
      <c r="F15" s="29" t="s">
        <v>471</v>
      </c>
      <c r="G15" s="13">
        <v>1.0398148148148148E-3</v>
      </c>
      <c r="H15" s="65" t="str">
        <f t="shared" ref="H15:H20" si="2">TEXT(G15,"m:ss.00;@")</f>
        <v>1:29.84</v>
      </c>
      <c r="I15" s="13">
        <v>9.8969907407407405E-4</v>
      </c>
      <c r="J15" s="10" t="str">
        <f t="shared" ref="J15:J20" si="3">IF(G15&lt;$I$15,"破我國紀錄","")</f>
        <v/>
      </c>
      <c r="K15" s="31" t="e">
        <f>IF(G15&lt;#REF!,"破成人賽紀錄","")</f>
        <v>#REF!</v>
      </c>
    </row>
    <row r="16" spans="1:11" ht="30" customHeight="1">
      <c r="A16" s="10"/>
      <c r="B16" s="30">
        <f t="shared" si="1"/>
        <v>2</v>
      </c>
      <c r="C16" s="15" t="s">
        <v>110</v>
      </c>
      <c r="D16" s="15" t="s">
        <v>11</v>
      </c>
      <c r="E16" s="15" t="s">
        <v>495</v>
      </c>
      <c r="F16" s="29" t="s">
        <v>471</v>
      </c>
      <c r="G16" s="13">
        <v>1.1273148148148147E-3</v>
      </c>
      <c r="H16" s="65" t="str">
        <f t="shared" si="2"/>
        <v>1:37.40</v>
      </c>
      <c r="I16" s="13"/>
      <c r="J16" s="10" t="str">
        <f t="shared" si="3"/>
        <v/>
      </c>
      <c r="K16" s="31" t="e">
        <f>IF(G16&lt;#REF!,"破成人賽紀錄","")</f>
        <v>#REF!</v>
      </c>
    </row>
    <row r="17" spans="1:11" ht="30" customHeight="1">
      <c r="A17" s="10"/>
      <c r="B17" s="30">
        <f t="shared" si="1"/>
        <v>3</v>
      </c>
      <c r="C17" s="15" t="s">
        <v>111</v>
      </c>
      <c r="D17" s="15" t="s">
        <v>98</v>
      </c>
      <c r="E17" s="15" t="s">
        <v>495</v>
      </c>
      <c r="F17" s="29" t="s">
        <v>471</v>
      </c>
      <c r="G17" s="13">
        <v>1.2351851851851851E-3</v>
      </c>
      <c r="H17" s="65" t="str">
        <f t="shared" si="2"/>
        <v>1:46.72</v>
      </c>
      <c r="I17" s="13"/>
      <c r="J17" s="10" t="str">
        <f t="shared" si="3"/>
        <v/>
      </c>
      <c r="K17" s="31" t="e">
        <f>IF(G17&lt;#REF!,"破成人賽紀錄","")</f>
        <v>#REF!</v>
      </c>
    </row>
    <row r="18" spans="1:11" ht="30" customHeight="1">
      <c r="A18" s="10"/>
      <c r="B18" s="30">
        <f t="shared" si="1"/>
        <v>4</v>
      </c>
      <c r="C18" s="15" t="s">
        <v>107</v>
      </c>
      <c r="D18" s="15" t="s">
        <v>98</v>
      </c>
      <c r="E18" s="15" t="s">
        <v>495</v>
      </c>
      <c r="F18" s="29" t="s">
        <v>471</v>
      </c>
      <c r="G18" s="13">
        <v>1.2379629629629631E-3</v>
      </c>
      <c r="H18" s="65" t="str">
        <f t="shared" si="2"/>
        <v>1:46.96</v>
      </c>
      <c r="I18" s="13"/>
      <c r="J18" s="10" t="str">
        <f t="shared" si="3"/>
        <v/>
      </c>
      <c r="K18" s="31" t="e">
        <f>IF(G18&lt;#REF!,"破成人賽紀錄","")</f>
        <v>#REF!</v>
      </c>
    </row>
    <row r="19" spans="1:11" ht="30" customHeight="1">
      <c r="A19" s="10"/>
      <c r="B19" s="30">
        <f t="shared" si="1"/>
        <v>5</v>
      </c>
      <c r="C19" s="15" t="s">
        <v>112</v>
      </c>
      <c r="D19" s="15" t="s">
        <v>86</v>
      </c>
      <c r="E19" s="15" t="s">
        <v>495</v>
      </c>
      <c r="F19" s="29" t="s">
        <v>90</v>
      </c>
      <c r="G19" s="13">
        <v>1.5685185185185186E-3</v>
      </c>
      <c r="H19" s="65" t="str">
        <f t="shared" si="2"/>
        <v>2:15.52</v>
      </c>
      <c r="I19" s="13"/>
      <c r="J19" s="10" t="str">
        <f t="shared" si="3"/>
        <v/>
      </c>
      <c r="K19" s="31" t="e">
        <f>IF(G19&lt;#REF!,"破成人賽紀錄","")</f>
        <v>#REF!</v>
      </c>
    </row>
    <row r="20" spans="1:11" ht="30" customHeight="1">
      <c r="A20" s="10"/>
      <c r="B20" s="30">
        <f t="shared" si="1"/>
        <v>6</v>
      </c>
      <c r="C20" s="15" t="s">
        <v>108</v>
      </c>
      <c r="D20" s="15" t="s">
        <v>104</v>
      </c>
      <c r="E20" s="15" t="s">
        <v>495</v>
      </c>
      <c r="F20" s="29" t="s">
        <v>471</v>
      </c>
      <c r="G20" s="13">
        <v>1.8317129629629629E-3</v>
      </c>
      <c r="H20" s="65" t="str">
        <f t="shared" si="2"/>
        <v>2:38.26</v>
      </c>
      <c r="I20" s="13"/>
      <c r="J20" s="10" t="str">
        <f t="shared" si="3"/>
        <v/>
      </c>
      <c r="K20" s="31" t="e">
        <f>IF(G20&lt;#REF!,"破成人賽紀錄","")</f>
        <v>#REF!</v>
      </c>
    </row>
    <row r="21" spans="1:11" ht="30" customHeight="1">
      <c r="A21" s="10">
        <v>5</v>
      </c>
      <c r="B21" s="30">
        <f>RANK(G21,$G$21:$G$24,1)</f>
        <v>1</v>
      </c>
      <c r="C21" s="15" t="s">
        <v>115</v>
      </c>
      <c r="D21" s="15" t="s">
        <v>15</v>
      </c>
      <c r="E21" s="15" t="s">
        <v>119</v>
      </c>
      <c r="F21" s="29" t="s">
        <v>90</v>
      </c>
      <c r="G21" s="13">
        <v>1.0283564814814814E-3</v>
      </c>
      <c r="H21" s="65" t="str">
        <f t="shared" si="0"/>
        <v>1:28.85</v>
      </c>
      <c r="I21" s="13">
        <v>9.6168981481481485E-4</v>
      </c>
      <c r="J21" s="10" t="str">
        <f>IF(G21&lt;$I$21,"破我國紀錄","")</f>
        <v/>
      </c>
      <c r="K21" s="31" t="e">
        <f>IF(G21&lt;#REF!,"破成人賽紀錄","")</f>
        <v>#REF!</v>
      </c>
    </row>
    <row r="22" spans="1:11" ht="30" customHeight="1">
      <c r="A22" s="10"/>
      <c r="B22" s="30">
        <f>RANK(G22,$G$21:$G$24,1)</f>
        <v>2</v>
      </c>
      <c r="C22" s="15" t="s">
        <v>116</v>
      </c>
      <c r="D22" s="15" t="s">
        <v>11</v>
      </c>
      <c r="E22" s="15" t="s">
        <v>119</v>
      </c>
      <c r="F22" s="29" t="s">
        <v>90</v>
      </c>
      <c r="G22" s="13">
        <v>1.0302083333333333E-3</v>
      </c>
      <c r="H22" s="65" t="str">
        <f>TEXT(G22,"m:ss.00;@")</f>
        <v>1:29.01</v>
      </c>
      <c r="I22" s="13"/>
      <c r="J22" s="10" t="str">
        <f>IF(G22&lt;$I$21,"破我國紀錄","")</f>
        <v/>
      </c>
      <c r="K22" s="31" t="e">
        <f>IF(G22&lt;#REF!,"破成人賽紀錄","")</f>
        <v>#REF!</v>
      </c>
    </row>
    <row r="23" spans="1:11" ht="30" customHeight="1">
      <c r="A23" s="10"/>
      <c r="B23" s="30">
        <f>RANK(G23,$G$21:$G$24,1)</f>
        <v>3</v>
      </c>
      <c r="C23" s="15" t="s">
        <v>117</v>
      </c>
      <c r="D23" s="15" t="s">
        <v>118</v>
      </c>
      <c r="E23" s="15" t="s">
        <v>119</v>
      </c>
      <c r="F23" s="29" t="s">
        <v>90</v>
      </c>
      <c r="G23" s="13">
        <v>1.0971064814814815E-3</v>
      </c>
      <c r="H23" s="65" t="str">
        <f>TEXT(G23,"m:ss.00;@")</f>
        <v>1:34.79</v>
      </c>
      <c r="I23" s="13"/>
      <c r="J23" s="10" t="str">
        <f>IF(G23&lt;$I$21,"破我國紀錄","")</f>
        <v/>
      </c>
      <c r="K23" s="31" t="e">
        <f>IF(G23&lt;#REF!,"破成人賽紀錄","")</f>
        <v>#REF!</v>
      </c>
    </row>
    <row r="24" spans="1:11" ht="30" customHeight="1">
      <c r="A24" s="10"/>
      <c r="B24" s="30">
        <f>RANK(G24,$G$21:$G$24,1)</f>
        <v>4</v>
      </c>
      <c r="C24" s="15" t="s">
        <v>114</v>
      </c>
      <c r="D24" s="15" t="s">
        <v>9</v>
      </c>
      <c r="E24" s="15" t="s">
        <v>119</v>
      </c>
      <c r="F24" s="29" t="s">
        <v>90</v>
      </c>
      <c r="G24" s="13">
        <v>1.2440972222222222E-3</v>
      </c>
      <c r="H24" s="65" t="str">
        <f>TEXT(G24,"m:ss.00;@")</f>
        <v>1:47.49</v>
      </c>
      <c r="I24" s="13"/>
      <c r="J24" s="10" t="str">
        <f>IF(G24&lt;$I$21,"破我國紀錄","")</f>
        <v/>
      </c>
      <c r="K24" s="31" t="e">
        <f>IF(G24&lt;#REF!,"破成人賽紀錄","")</f>
        <v>#REF!</v>
      </c>
    </row>
    <row r="25" spans="1:11" ht="30" customHeight="1">
      <c r="A25" s="10">
        <v>6</v>
      </c>
      <c r="B25" s="30">
        <f>RANK(G25,$G$25:$G$26,1)</f>
        <v>1</v>
      </c>
      <c r="C25" s="15" t="s">
        <v>122</v>
      </c>
      <c r="D25" s="15" t="s">
        <v>8</v>
      </c>
      <c r="E25" s="15" t="s">
        <v>123</v>
      </c>
      <c r="F25" s="29" t="s">
        <v>90</v>
      </c>
      <c r="G25" s="13">
        <v>1.3769675925925926E-3</v>
      </c>
      <c r="H25" s="65" t="str">
        <f t="shared" ref="H25:H35" si="4">TEXT(G25,"m:ss.00;@")</f>
        <v>1:58.97</v>
      </c>
      <c r="I25" s="13">
        <v>9.119212962962962E-4</v>
      </c>
      <c r="J25" s="10" t="str">
        <f>IF(G25&lt;$I$25,"破我國紀錄","")</f>
        <v/>
      </c>
      <c r="K25" s="31" t="e">
        <f>IF(G25&lt;#REF!,"破成人賽紀錄","")</f>
        <v>#REF!</v>
      </c>
    </row>
    <row r="26" spans="1:11" ht="30" customHeight="1">
      <c r="A26" s="10"/>
      <c r="B26" s="30">
        <f>RANK(G26,$G$25:$G$26,1)</f>
        <v>2</v>
      </c>
      <c r="C26" s="15" t="s">
        <v>120</v>
      </c>
      <c r="D26" s="15" t="s">
        <v>121</v>
      </c>
      <c r="E26" s="15" t="s">
        <v>123</v>
      </c>
      <c r="F26" s="29" t="s">
        <v>90</v>
      </c>
      <c r="G26" s="13">
        <v>1.4765046296296297E-3</v>
      </c>
      <c r="H26" s="65" t="str">
        <f t="shared" si="4"/>
        <v>2:07.57</v>
      </c>
      <c r="I26" s="13"/>
      <c r="J26" s="10" t="str">
        <f>IF(G26&lt;$I$25,"破我國紀錄","")</f>
        <v/>
      </c>
      <c r="K26" s="31" t="e">
        <f>IF(G26&lt;#REF!,"破成人賽紀錄","")</f>
        <v>#REF!</v>
      </c>
    </row>
    <row r="27" spans="1:11" ht="30" customHeight="1">
      <c r="A27" s="10">
        <v>6</v>
      </c>
      <c r="B27" s="30">
        <f>RANK(G27,$G$27:$G$28,1)</f>
        <v>1</v>
      </c>
      <c r="C27" s="15" t="s">
        <v>124</v>
      </c>
      <c r="D27" s="15" t="s">
        <v>20</v>
      </c>
      <c r="E27" s="15" t="s">
        <v>469</v>
      </c>
      <c r="F27" s="29" t="s">
        <v>90</v>
      </c>
      <c r="G27" s="87">
        <v>1.0549768518518519E-3</v>
      </c>
      <c r="H27" s="65" t="str">
        <f t="shared" si="4"/>
        <v>1:31.15</v>
      </c>
      <c r="I27" s="87">
        <v>8.3333333333333339E-4</v>
      </c>
      <c r="J27" s="83" t="str">
        <f>IF(G27&lt;$I$27,"破我國紀錄","")</f>
        <v/>
      </c>
      <c r="K27" s="85" t="e">
        <f>IF(G27&lt;#REF!,"破成人賽紀錄","")</f>
        <v>#REF!</v>
      </c>
    </row>
    <row r="28" spans="1:11" ht="30" customHeight="1">
      <c r="A28" s="10"/>
      <c r="B28" s="30">
        <f>RANK(G28,$G$27:$G$28,1)</f>
        <v>2</v>
      </c>
      <c r="C28" s="15" t="s">
        <v>125</v>
      </c>
      <c r="D28" s="15" t="s">
        <v>86</v>
      </c>
      <c r="E28" s="15" t="s">
        <v>126</v>
      </c>
      <c r="F28" s="29" t="s">
        <v>90</v>
      </c>
      <c r="G28" s="13">
        <v>1.7115740740740739E-3</v>
      </c>
      <c r="H28" s="65" t="str">
        <f t="shared" si="4"/>
        <v>2:27.88</v>
      </c>
      <c r="I28" s="13"/>
      <c r="J28" s="83" t="str">
        <f>IF(G28&lt;$I$27,"破我國紀錄","")</f>
        <v/>
      </c>
      <c r="K28" s="31" t="e">
        <f>IF(G28&lt;#REF!,"破成人賽紀錄","")</f>
        <v>#REF!</v>
      </c>
    </row>
    <row r="29" spans="1:11" ht="30" customHeight="1">
      <c r="A29" s="10">
        <v>7</v>
      </c>
      <c r="B29" s="30">
        <f>RANK(G29,$G$29:$G$32,1)</f>
        <v>1</v>
      </c>
      <c r="C29" s="15" t="s">
        <v>129</v>
      </c>
      <c r="D29" s="15" t="s">
        <v>9</v>
      </c>
      <c r="E29" s="15" t="s">
        <v>131</v>
      </c>
      <c r="F29" s="29" t="s">
        <v>505</v>
      </c>
      <c r="G29" s="13">
        <v>9.1701388888888898E-4</v>
      </c>
      <c r="H29" s="65" t="str">
        <f t="shared" si="4"/>
        <v>1:19.23</v>
      </c>
      <c r="I29" s="35">
        <v>8.1400462962962947E-4</v>
      </c>
      <c r="J29" s="10" t="str">
        <f>IF(G29&lt;$I$29,"破我國紀錄","")</f>
        <v/>
      </c>
      <c r="K29" s="31" t="e">
        <f>IF(G29&lt;#REF!,"破成人賽紀錄","")</f>
        <v>#REF!</v>
      </c>
    </row>
    <row r="30" spans="1:11" ht="30" customHeight="1">
      <c r="A30" s="10"/>
      <c r="B30" s="30">
        <f>RANK(G30,$G$29:$G$32,1)</f>
        <v>2</v>
      </c>
      <c r="C30" s="15" t="s">
        <v>127</v>
      </c>
      <c r="D30" s="15" t="s">
        <v>21</v>
      </c>
      <c r="E30" s="15" t="s">
        <v>131</v>
      </c>
      <c r="F30" s="29" t="s">
        <v>90</v>
      </c>
      <c r="G30" s="13">
        <v>9.5069444444444444E-4</v>
      </c>
      <c r="H30" s="65" t="str">
        <f t="shared" si="4"/>
        <v>1:22.14</v>
      </c>
      <c r="I30" s="35"/>
      <c r="J30" s="10" t="str">
        <f>IF(G30&lt;$I$29,"破我國紀錄","")</f>
        <v/>
      </c>
      <c r="K30" s="31" t="e">
        <f>IF(G30&lt;#REF!,"破成人賽紀錄","")</f>
        <v>#REF!</v>
      </c>
    </row>
    <row r="31" spans="1:11" ht="30" customHeight="1">
      <c r="A31" s="10"/>
      <c r="B31" s="30">
        <f>RANK(G31,$G$29:$G$32,1)</f>
        <v>3</v>
      </c>
      <c r="C31" s="15" t="s">
        <v>130</v>
      </c>
      <c r="D31" s="15" t="s">
        <v>104</v>
      </c>
      <c r="E31" s="15" t="s">
        <v>131</v>
      </c>
      <c r="F31" s="29" t="s">
        <v>505</v>
      </c>
      <c r="G31" s="13">
        <v>1.154050925925926E-3</v>
      </c>
      <c r="H31" s="65" t="str">
        <f t="shared" si="4"/>
        <v>1:39.71</v>
      </c>
      <c r="I31" s="13"/>
      <c r="J31" s="10" t="str">
        <f>IF(G31&lt;$I$29,"破我國紀錄","")</f>
        <v/>
      </c>
      <c r="K31" s="31" t="e">
        <f>IF(G31&lt;#REF!,"破成人賽紀錄","")</f>
        <v>#REF!</v>
      </c>
    </row>
    <row r="32" spans="1:11" ht="30" customHeight="1">
      <c r="A32" s="10"/>
      <c r="B32" s="30">
        <f>RANK(G32,$G$29:$G$32,1)</f>
        <v>4</v>
      </c>
      <c r="C32" s="15" t="s">
        <v>128</v>
      </c>
      <c r="D32" s="15" t="s">
        <v>86</v>
      </c>
      <c r="E32" s="15" t="s">
        <v>506</v>
      </c>
      <c r="F32" s="29" t="s">
        <v>505</v>
      </c>
      <c r="G32" s="13">
        <v>1.2936342592592593E-3</v>
      </c>
      <c r="H32" s="65" t="str">
        <f t="shared" si="4"/>
        <v>1:51.77</v>
      </c>
      <c r="I32" s="13"/>
      <c r="J32" s="10" t="str">
        <f>IF(G32&lt;$I$29,"破我國紀錄","")</f>
        <v/>
      </c>
      <c r="K32" s="31" t="e">
        <f>IF(G32&lt;#REF!,"破成人賽紀錄","")</f>
        <v>#REF!</v>
      </c>
    </row>
    <row r="33" spans="1:11" ht="30" customHeight="1">
      <c r="A33" s="10">
        <v>7</v>
      </c>
      <c r="B33" s="30">
        <f>RANK(G33,$G$33:$G$33,1)</f>
        <v>1</v>
      </c>
      <c r="C33" s="15" t="s">
        <v>132</v>
      </c>
      <c r="D33" s="15" t="s">
        <v>9</v>
      </c>
      <c r="E33" s="15" t="s">
        <v>507</v>
      </c>
      <c r="F33" s="29" t="s">
        <v>471</v>
      </c>
      <c r="G33" s="13">
        <v>8.068287037037037E-4</v>
      </c>
      <c r="H33" s="65" t="str">
        <f t="shared" si="4"/>
        <v>1:09.71</v>
      </c>
      <c r="I33" s="35">
        <v>7.2349537037037044E-4</v>
      </c>
      <c r="J33" s="10" t="str">
        <f>IF(G33&lt;$I$33,"破我國紀錄","")</f>
        <v/>
      </c>
      <c r="K33" s="31" t="e">
        <f>IF(G33&lt;#REF!,"破成人賽紀錄","")</f>
        <v>#REF!</v>
      </c>
    </row>
    <row r="34" spans="1:11" ht="30" customHeight="1">
      <c r="A34" s="10">
        <v>8</v>
      </c>
      <c r="B34" s="30">
        <f>RANK(G34,$G$34:$G$34,1)</f>
        <v>1</v>
      </c>
      <c r="C34" s="15" t="s">
        <v>134</v>
      </c>
      <c r="D34" s="15" t="s">
        <v>135</v>
      </c>
      <c r="E34" s="15" t="s">
        <v>508</v>
      </c>
      <c r="F34" s="29" t="s">
        <v>471</v>
      </c>
      <c r="G34" s="13">
        <v>1.8039351851851851E-3</v>
      </c>
      <c r="H34" s="65" t="str">
        <f t="shared" si="4"/>
        <v>2:35.86</v>
      </c>
      <c r="I34" s="13">
        <v>9.6377314814814806E-4</v>
      </c>
      <c r="J34" s="10" t="str">
        <f>IF(G34&lt;$I$34,"破我國紀錄","")</f>
        <v/>
      </c>
      <c r="K34" s="31" t="e">
        <f>IF(G34&lt;#REF!,"破成人賽紀錄","")</f>
        <v>#REF!</v>
      </c>
    </row>
    <row r="35" spans="1:11" ht="30" customHeight="1">
      <c r="A35" s="10">
        <v>8</v>
      </c>
      <c r="B35" s="30">
        <f>RANK(G35,$G$35:$G$37,1)</f>
        <v>1</v>
      </c>
      <c r="C35" s="15" t="s">
        <v>138</v>
      </c>
      <c r="D35" s="15" t="s">
        <v>86</v>
      </c>
      <c r="E35" s="15" t="s">
        <v>509</v>
      </c>
      <c r="F35" s="29" t="s">
        <v>90</v>
      </c>
      <c r="G35" s="13">
        <v>1.053587962962963E-3</v>
      </c>
      <c r="H35" s="65" t="str">
        <f t="shared" si="4"/>
        <v>1:31.03</v>
      </c>
      <c r="I35" s="13">
        <v>9.44212962962963E-4</v>
      </c>
      <c r="J35" s="10" t="str">
        <f>IF(G35&lt;$I$35,"破我國紀錄","")</f>
        <v/>
      </c>
      <c r="K35" s="31" t="e">
        <f>IF(G35&lt;#REF!,"破成人賽紀錄","")</f>
        <v>#REF!</v>
      </c>
    </row>
    <row r="36" spans="1:11" ht="30" customHeight="1">
      <c r="A36" s="10"/>
      <c r="B36" s="30">
        <f>RANK(G36,$G$35:$G$37,1)</f>
        <v>2</v>
      </c>
      <c r="C36" s="15" t="s">
        <v>137</v>
      </c>
      <c r="D36" s="15" t="s">
        <v>25</v>
      </c>
      <c r="E36" s="15" t="s">
        <v>504</v>
      </c>
      <c r="F36" s="29" t="s">
        <v>510</v>
      </c>
      <c r="G36" s="13">
        <v>1.2849537037037037E-3</v>
      </c>
      <c r="H36" s="65" t="str">
        <f t="shared" si="0"/>
        <v>1:51.02</v>
      </c>
      <c r="I36" s="13"/>
      <c r="J36" s="10" t="str">
        <f>IF(G36&lt;$I$35,"破我國紀錄","")</f>
        <v/>
      </c>
      <c r="K36" s="31" t="e">
        <f>IF(G36&lt;#REF!,"破成人賽紀錄","")</f>
        <v>#REF!</v>
      </c>
    </row>
    <row r="37" spans="1:11" ht="30" customHeight="1">
      <c r="A37" s="10"/>
      <c r="B37" s="30">
        <f>RANK(G37,$G$35:$G$37,1)</f>
        <v>3</v>
      </c>
      <c r="C37" s="15" t="s">
        <v>136</v>
      </c>
      <c r="D37" s="15" t="s">
        <v>15</v>
      </c>
      <c r="E37" s="15" t="s">
        <v>504</v>
      </c>
      <c r="F37" s="29" t="s">
        <v>90</v>
      </c>
      <c r="G37" s="13">
        <v>1.2960648148148148E-3</v>
      </c>
      <c r="H37" s="65" t="str">
        <f t="shared" si="0"/>
        <v>1:51.98</v>
      </c>
      <c r="I37" s="13"/>
      <c r="J37" s="10" t="str">
        <f>IF(G37&lt;$I$35,"破我國紀錄","")</f>
        <v/>
      </c>
      <c r="K37" s="31" t="e">
        <f>IF(G37&lt;#REF!,"破成人賽紀錄","")</f>
        <v>#REF!</v>
      </c>
    </row>
    <row r="38" spans="1:11" ht="30" customHeight="1">
      <c r="A38" s="10">
        <v>9</v>
      </c>
      <c r="B38" s="30">
        <f>RANK(G38,$G$38:$G$42,1)</f>
        <v>1</v>
      </c>
      <c r="C38" s="15" t="s">
        <v>147</v>
      </c>
      <c r="D38" s="15" t="s">
        <v>118</v>
      </c>
      <c r="E38" s="15" t="s">
        <v>470</v>
      </c>
      <c r="F38" s="29" t="s">
        <v>471</v>
      </c>
      <c r="G38" s="13">
        <v>9.6238425925925918E-4</v>
      </c>
      <c r="H38" s="65" t="str">
        <f t="shared" si="0"/>
        <v>1:23.15</v>
      </c>
      <c r="I38" s="13"/>
      <c r="J38" s="10" t="str">
        <f>IF(G38&lt;$I$38,"破我國紀錄","")</f>
        <v/>
      </c>
      <c r="K38" s="31" t="e">
        <f>IF(G38&lt;#REF!,"破成人賽紀錄","")</f>
        <v>#REF!</v>
      </c>
    </row>
    <row r="39" spans="1:11" ht="30" customHeight="1">
      <c r="A39" s="10"/>
      <c r="B39" s="30">
        <f>RANK(G39,$G$38:$G$42,1)</f>
        <v>2</v>
      </c>
      <c r="C39" s="15" t="s">
        <v>146</v>
      </c>
      <c r="D39" s="15" t="s">
        <v>86</v>
      </c>
      <c r="E39" s="15" t="s">
        <v>151</v>
      </c>
      <c r="F39" s="29" t="s">
        <v>472</v>
      </c>
      <c r="G39" s="13">
        <v>1.0266203703703702E-3</v>
      </c>
      <c r="H39" s="65" t="str">
        <f t="shared" si="0"/>
        <v>1:28.70</v>
      </c>
      <c r="I39" s="13"/>
      <c r="J39" s="10" t="str">
        <f>IF(G39&lt;$I$38,"破我國紀錄","")</f>
        <v/>
      </c>
      <c r="K39" s="31" t="e">
        <f>IF(G39&lt;#REF!,"破成人賽紀錄","")</f>
        <v>#REF!</v>
      </c>
    </row>
    <row r="40" spans="1:11" ht="30" customHeight="1">
      <c r="A40" s="10"/>
      <c r="B40" s="30">
        <f>RANK(G40,$G$38:$G$42,1)</f>
        <v>3</v>
      </c>
      <c r="C40" s="15" t="s">
        <v>145</v>
      </c>
      <c r="D40" s="15" t="s">
        <v>9</v>
      </c>
      <c r="E40" s="15" t="s">
        <v>151</v>
      </c>
      <c r="F40" s="29" t="s">
        <v>90</v>
      </c>
      <c r="G40" s="13">
        <v>1.1269675925925926E-3</v>
      </c>
      <c r="H40" s="65" t="str">
        <f t="shared" si="0"/>
        <v>1:37.37</v>
      </c>
      <c r="I40" s="13"/>
      <c r="J40" s="10" t="str">
        <f>IF(G40&lt;$I$38,"破我國紀錄","")</f>
        <v/>
      </c>
      <c r="K40" s="31" t="e">
        <f>IF(G40&lt;#REF!,"破成人賽紀錄","")</f>
        <v>#REF!</v>
      </c>
    </row>
    <row r="41" spans="1:11" ht="30" customHeight="1">
      <c r="A41" s="10"/>
      <c r="B41" s="30">
        <f>RANK(G41,$G$38:$G$42,1)</f>
        <v>4</v>
      </c>
      <c r="C41" s="15" t="s">
        <v>144</v>
      </c>
      <c r="D41" s="15" t="s">
        <v>25</v>
      </c>
      <c r="E41" s="15" t="s">
        <v>470</v>
      </c>
      <c r="F41" s="29" t="s">
        <v>471</v>
      </c>
      <c r="G41" s="13">
        <v>1.195023148148148E-3</v>
      </c>
      <c r="H41" s="65" t="str">
        <f t="shared" si="0"/>
        <v>1:43.25</v>
      </c>
      <c r="I41" s="13"/>
      <c r="J41" s="10" t="str">
        <f>IF(G41&lt;$I$38,"破我國紀錄","")</f>
        <v/>
      </c>
      <c r="K41" s="31" t="e">
        <f>IF(G41&lt;#REF!,"破成人賽紀錄","")</f>
        <v>#REF!</v>
      </c>
    </row>
    <row r="42" spans="1:11" ht="30" customHeight="1">
      <c r="A42" s="10"/>
      <c r="B42" s="30">
        <f>RANK(G42,$G$38:$G$42,1)</f>
        <v>5</v>
      </c>
      <c r="C42" s="15" t="s">
        <v>143</v>
      </c>
      <c r="D42" s="15" t="s">
        <v>86</v>
      </c>
      <c r="E42" s="15" t="s">
        <v>470</v>
      </c>
      <c r="F42" s="29" t="s">
        <v>471</v>
      </c>
      <c r="G42" s="13">
        <v>1.2717592592592592E-3</v>
      </c>
      <c r="H42" s="65" t="str">
        <f t="shared" si="0"/>
        <v>1:49.88</v>
      </c>
      <c r="I42" s="13">
        <v>9.1238425925925916E-4</v>
      </c>
      <c r="J42" s="10" t="str">
        <f>IF(G42&lt;$I$38,"破我國紀錄","")</f>
        <v/>
      </c>
      <c r="K42" s="31" t="e">
        <f>IF(G42&lt;#REF!,"破成人賽紀錄","")</f>
        <v>#REF!</v>
      </c>
    </row>
    <row r="43" spans="1:11" ht="30" customHeight="1">
      <c r="A43" s="10">
        <v>9</v>
      </c>
      <c r="B43" s="30">
        <f>RANK(G43,$G$43:$G$45,1)</f>
        <v>1</v>
      </c>
      <c r="C43" s="15" t="s">
        <v>150</v>
      </c>
      <c r="D43" s="15" t="s">
        <v>25</v>
      </c>
      <c r="E43" s="15" t="s">
        <v>473</v>
      </c>
      <c r="F43" s="29" t="s">
        <v>471</v>
      </c>
      <c r="G43" s="13">
        <v>8.8611111111111106E-4</v>
      </c>
      <c r="H43" s="65" t="str">
        <f t="shared" si="0"/>
        <v>1:16.56</v>
      </c>
      <c r="I43" s="13"/>
      <c r="J43" s="10" t="str">
        <f>IF(G43&lt;$I$43,"破我國紀錄","")</f>
        <v/>
      </c>
      <c r="K43" s="31" t="e">
        <f>IF(G43&lt;#REF!,"破成人賽紀錄","")</f>
        <v>#REF!</v>
      </c>
    </row>
    <row r="44" spans="1:11" ht="30" customHeight="1">
      <c r="A44" s="10"/>
      <c r="B44" s="30">
        <f>RANK(G44,$G$43:$G$45,1)</f>
        <v>2</v>
      </c>
      <c r="C44" s="15" t="s">
        <v>148</v>
      </c>
      <c r="D44" s="15" t="s">
        <v>86</v>
      </c>
      <c r="E44" s="15" t="s">
        <v>473</v>
      </c>
      <c r="F44" s="29" t="s">
        <v>471</v>
      </c>
      <c r="G44" s="13">
        <v>1.0751157407407408E-3</v>
      </c>
      <c r="H44" s="65" t="str">
        <f t="shared" si="0"/>
        <v>1:32.89</v>
      </c>
      <c r="I44" s="13">
        <v>8.2060185185185187E-4</v>
      </c>
      <c r="J44" s="10" t="str">
        <f>IF(G44&lt;$I$43,"破我國紀錄","")</f>
        <v/>
      </c>
      <c r="K44" s="31" t="e">
        <f>IF(G44&lt;#REF!,"破成人賽紀錄","")</f>
        <v>#REF!</v>
      </c>
    </row>
    <row r="45" spans="1:11" ht="30" customHeight="1">
      <c r="A45" s="10"/>
      <c r="B45" s="30"/>
      <c r="C45" s="15" t="s">
        <v>149</v>
      </c>
      <c r="D45" s="15" t="s">
        <v>8</v>
      </c>
      <c r="E45" s="15" t="s">
        <v>473</v>
      </c>
      <c r="F45" s="29" t="s">
        <v>471</v>
      </c>
      <c r="G45" s="13" t="s">
        <v>474</v>
      </c>
      <c r="H45" s="65" t="str">
        <f t="shared" si="0"/>
        <v>棄權</v>
      </c>
      <c r="I45" s="13"/>
      <c r="J45" s="10" t="str">
        <f>IF(G45&lt;$I$43,"破我國紀錄","")</f>
        <v/>
      </c>
      <c r="K45" s="31" t="e">
        <f>IF(G45&lt;#REF!,"破成人賽紀錄","")</f>
        <v>#REF!</v>
      </c>
    </row>
    <row r="46" spans="1:11" ht="30" customHeight="1">
      <c r="A46" s="10">
        <v>10</v>
      </c>
      <c r="B46" s="30">
        <f>RANK(G46,$G$46:$G$46,1)</f>
        <v>1</v>
      </c>
      <c r="C46" s="15" t="s">
        <v>153</v>
      </c>
      <c r="D46" s="15" t="s">
        <v>25</v>
      </c>
      <c r="E46" s="15" t="s">
        <v>159</v>
      </c>
      <c r="F46" s="29" t="s">
        <v>511</v>
      </c>
      <c r="G46" s="13">
        <v>9.5497685185185182E-4</v>
      </c>
      <c r="H46" s="65" t="str">
        <f t="shared" si="0"/>
        <v>1:22.51</v>
      </c>
      <c r="I46" s="13">
        <v>8.2743055555555554E-4</v>
      </c>
      <c r="J46" s="10" t="str">
        <f>IF(G46&lt;$I$46,"破我國紀錄","")</f>
        <v/>
      </c>
      <c r="K46" s="31" t="e">
        <f>IF(G46&lt;#REF!,"破成人賽紀錄","")</f>
        <v>#REF!</v>
      </c>
    </row>
    <row r="47" spans="1:11" ht="30" customHeight="1">
      <c r="A47" s="10">
        <v>10</v>
      </c>
      <c r="B47" s="30">
        <f>RANK(G47,$G$47:$G$51,1)</f>
        <v>1</v>
      </c>
      <c r="C47" s="15" t="s">
        <v>155</v>
      </c>
      <c r="D47" s="15" t="s">
        <v>9</v>
      </c>
      <c r="E47" s="15" t="s">
        <v>512</v>
      </c>
      <c r="F47" s="29" t="s">
        <v>90</v>
      </c>
      <c r="G47" s="13">
        <v>7.822916666666667E-4</v>
      </c>
      <c r="H47" s="65" t="str">
        <f t="shared" si="0"/>
        <v>1:07.59</v>
      </c>
      <c r="I47" s="13">
        <v>7.637731481481483E-4</v>
      </c>
      <c r="J47" s="10" t="str">
        <f>IF(G47&lt;$I$47,"破我國紀錄","")</f>
        <v/>
      </c>
      <c r="K47" s="31" t="e">
        <f>IF(G47&lt;#REF!,"破成人賽紀錄","")</f>
        <v>#REF!</v>
      </c>
    </row>
    <row r="48" spans="1:11" ht="30" customHeight="1">
      <c r="A48" s="10"/>
      <c r="B48" s="30">
        <f>RANK(G48,$G$47:$G$51,1)</f>
        <v>2</v>
      </c>
      <c r="C48" s="15" t="s">
        <v>156</v>
      </c>
      <c r="D48" s="15" t="s">
        <v>11</v>
      </c>
      <c r="E48" s="15" t="s">
        <v>259</v>
      </c>
      <c r="F48" s="29" t="s">
        <v>511</v>
      </c>
      <c r="G48" s="13">
        <v>7.8321759259259262E-4</v>
      </c>
      <c r="H48" s="65" t="str">
        <f t="shared" si="0"/>
        <v>1:07.67</v>
      </c>
      <c r="I48" s="13"/>
      <c r="J48" s="10" t="str">
        <f>IF(G48&lt;$I$47,"破我國紀錄","")</f>
        <v/>
      </c>
      <c r="K48" s="31" t="e">
        <f>IF(G48&lt;#REF!,"破成人賽紀錄","")</f>
        <v>#REF!</v>
      </c>
    </row>
    <row r="49" spans="1:11" ht="30" customHeight="1">
      <c r="A49" s="10"/>
      <c r="B49" s="30">
        <f>RANK(G49,$G$47:$G$51,1)</f>
        <v>3</v>
      </c>
      <c r="C49" s="15" t="s">
        <v>154</v>
      </c>
      <c r="D49" s="15" t="s">
        <v>20</v>
      </c>
      <c r="E49" s="15" t="s">
        <v>259</v>
      </c>
      <c r="F49" s="29" t="s">
        <v>90</v>
      </c>
      <c r="G49" s="13">
        <v>1.0479166666666666E-3</v>
      </c>
      <c r="H49" s="65" t="str">
        <f t="shared" si="0"/>
        <v>1:30.54</v>
      </c>
      <c r="I49" s="13"/>
      <c r="J49" s="10" t="str">
        <f>IF(G49&lt;$I$47,"破我國紀錄","")</f>
        <v/>
      </c>
      <c r="K49" s="31" t="e">
        <f>IF(G49&lt;#REF!,"破成人賽紀錄","")</f>
        <v>#REF!</v>
      </c>
    </row>
    <row r="50" spans="1:11" ht="30" customHeight="1">
      <c r="A50" s="10"/>
      <c r="B50" s="30">
        <f>RANK(G50,$G$47:$G$51,1)</f>
        <v>4</v>
      </c>
      <c r="C50" s="15" t="s">
        <v>157</v>
      </c>
      <c r="D50" s="15" t="s">
        <v>104</v>
      </c>
      <c r="E50" s="15" t="s">
        <v>512</v>
      </c>
      <c r="F50" s="29" t="s">
        <v>511</v>
      </c>
      <c r="G50" s="13">
        <v>1.2173611111111111E-3</v>
      </c>
      <c r="H50" s="65" t="str">
        <f t="shared" si="0"/>
        <v>1:45.18</v>
      </c>
      <c r="I50" s="13"/>
      <c r="J50" s="10" t="str">
        <f>IF(G50&lt;$I$47,"破我國紀錄","")</f>
        <v/>
      </c>
      <c r="K50" s="31" t="e">
        <f>IF(G50&lt;#REF!,"破成人賽紀錄","")</f>
        <v>#REF!</v>
      </c>
    </row>
    <row r="51" spans="1:11" ht="30" customHeight="1">
      <c r="A51" s="10"/>
      <c r="B51" s="30">
        <f>RANK(G51,$G$47:$G$51,1)</f>
        <v>5</v>
      </c>
      <c r="C51" s="15" t="s">
        <v>158</v>
      </c>
      <c r="D51" s="15" t="s">
        <v>25</v>
      </c>
      <c r="E51" s="15" t="s">
        <v>512</v>
      </c>
      <c r="F51" s="29" t="s">
        <v>511</v>
      </c>
      <c r="G51" s="13">
        <v>1.2653935185185183E-3</v>
      </c>
      <c r="H51" s="65" t="str">
        <f t="shared" si="0"/>
        <v>1:49.33</v>
      </c>
      <c r="I51" s="13"/>
      <c r="J51" s="10" t="str">
        <f>IF(G51&lt;$I$47,"破我國紀錄","")</f>
        <v/>
      </c>
      <c r="K51" s="31" t="e">
        <f>IF(G51&lt;#REF!,"破成人賽紀錄","")</f>
        <v>#REF!</v>
      </c>
    </row>
    <row r="52" spans="1:11" ht="30" customHeight="1">
      <c r="A52" s="10">
        <v>11</v>
      </c>
      <c r="B52" s="30">
        <f>RANK(G52,$G$52:$G$56,1)</f>
        <v>1</v>
      </c>
      <c r="C52" s="15" t="s">
        <v>160</v>
      </c>
      <c r="D52" s="15" t="s">
        <v>118</v>
      </c>
      <c r="E52" s="15" t="s">
        <v>165</v>
      </c>
      <c r="F52" s="29" t="s">
        <v>90</v>
      </c>
      <c r="G52" s="13">
        <v>8.2708333333333332E-4</v>
      </c>
      <c r="H52" s="65" t="str">
        <f>TEXT(G52,"m:ss.00;@")</f>
        <v>1:11.46</v>
      </c>
      <c r="I52" s="13">
        <v>7.4861111111111124E-4</v>
      </c>
      <c r="J52" s="10" t="str">
        <f>IF(G52&lt;$I$52,"破我國紀錄","")</f>
        <v/>
      </c>
      <c r="K52" s="31" t="e">
        <f>IF(G52&lt;#REF!,"破成人賽紀錄","")</f>
        <v>#REF!</v>
      </c>
    </row>
    <row r="53" spans="1:11" ht="30" customHeight="1">
      <c r="A53" s="10"/>
      <c r="B53" s="30">
        <f>RANK(G53,$G$52:$G$56,1)</f>
        <v>2</v>
      </c>
      <c r="C53" s="15" t="s">
        <v>163</v>
      </c>
      <c r="D53" s="15" t="s">
        <v>118</v>
      </c>
      <c r="E53" s="15" t="s">
        <v>165</v>
      </c>
      <c r="F53" s="29" t="s">
        <v>90</v>
      </c>
      <c r="G53" s="13">
        <v>8.3888888888888891E-4</v>
      </c>
      <c r="H53" s="65" t="str">
        <f>TEXT(G53,"m:ss.00;@")</f>
        <v>1:12.48</v>
      </c>
      <c r="I53" s="13"/>
      <c r="J53" s="10" t="str">
        <f>IF(G53&lt;$I$52,"破我國紀錄","")</f>
        <v/>
      </c>
      <c r="K53" s="31" t="e">
        <f>IF(G53&lt;#REF!,"破成人賽紀錄","")</f>
        <v>#REF!</v>
      </c>
    </row>
    <row r="54" spans="1:11" ht="30" customHeight="1">
      <c r="A54" s="10"/>
      <c r="B54" s="30">
        <f>RANK(G54,$G$52:$G$56,1)</f>
        <v>3</v>
      </c>
      <c r="C54" s="15" t="s">
        <v>162</v>
      </c>
      <c r="D54" s="15" t="s">
        <v>86</v>
      </c>
      <c r="E54" s="15" t="s">
        <v>165</v>
      </c>
      <c r="F54" s="29" t="s">
        <v>90</v>
      </c>
      <c r="G54" s="13">
        <v>8.7719907407407408E-4</v>
      </c>
      <c r="H54" s="65" t="str">
        <f>TEXT(G54,"m:ss.00;@")</f>
        <v>1:15.79</v>
      </c>
      <c r="I54" s="13"/>
      <c r="J54" s="10" t="str">
        <f>IF(G54&lt;$I$52,"破我國紀錄","")</f>
        <v/>
      </c>
      <c r="K54" s="31" t="e">
        <f>IF(G54&lt;#REF!,"破成人賽紀錄","")</f>
        <v>#REF!</v>
      </c>
    </row>
    <row r="55" spans="1:11" ht="30" customHeight="1">
      <c r="A55" s="10"/>
      <c r="B55" s="30">
        <f>RANK(G55,$G$52:$G$56,1)</f>
        <v>4</v>
      </c>
      <c r="C55" s="15" t="s">
        <v>161</v>
      </c>
      <c r="D55" s="15" t="s">
        <v>15</v>
      </c>
      <c r="E55" s="15" t="s">
        <v>165</v>
      </c>
      <c r="F55" s="29" t="s">
        <v>90</v>
      </c>
      <c r="G55" s="13">
        <v>8.9317129629629631E-4</v>
      </c>
      <c r="H55" s="65" t="str">
        <f>TEXT(G55,"m:ss.00;@")</f>
        <v>1:17.17</v>
      </c>
      <c r="I55" s="13"/>
      <c r="J55" s="10" t="str">
        <f>IF(G55&lt;$I$52,"破我國紀錄","")</f>
        <v/>
      </c>
      <c r="K55" s="31" t="e">
        <f>IF(G55&lt;#REF!,"破成人賽紀錄","")</f>
        <v>#REF!</v>
      </c>
    </row>
    <row r="56" spans="1:11" ht="30" customHeight="1">
      <c r="A56" s="10"/>
      <c r="B56" s="30">
        <f>RANK(G56,$G$52:$G$56,1)</f>
        <v>5</v>
      </c>
      <c r="C56" s="15" t="s">
        <v>164</v>
      </c>
      <c r="D56" s="15" t="s">
        <v>86</v>
      </c>
      <c r="E56" s="15" t="s">
        <v>165</v>
      </c>
      <c r="F56" s="29" t="s">
        <v>90</v>
      </c>
      <c r="G56" s="13">
        <v>1.0596064814814815E-3</v>
      </c>
      <c r="H56" s="65" t="str">
        <f>TEXT(G56,"m:ss.00;@")</f>
        <v>1:31.55</v>
      </c>
      <c r="I56" s="13"/>
      <c r="J56" s="10" t="str">
        <f>IF(G56&lt;$I$52,"破我國紀錄","")</f>
        <v/>
      </c>
      <c r="K56" s="31" t="e">
        <f>IF(G56&lt;#REF!,"破成人賽紀錄","")</f>
        <v>#REF!</v>
      </c>
    </row>
    <row r="57" spans="1:11" ht="30" customHeight="1">
      <c r="A57" s="10">
        <v>12</v>
      </c>
      <c r="B57" s="30">
        <f t="shared" ref="B57:B64" si="5">RANK(G57,$G$57:$G$64,1)</f>
        <v>1</v>
      </c>
      <c r="C57" s="15" t="s">
        <v>170</v>
      </c>
      <c r="D57" s="15" t="s">
        <v>29</v>
      </c>
      <c r="E57" s="15" t="s">
        <v>176</v>
      </c>
      <c r="F57" s="29" t="s">
        <v>90</v>
      </c>
      <c r="G57" s="13">
        <v>7.0543981481481488E-4</v>
      </c>
      <c r="H57" s="65" t="str">
        <f t="shared" si="0"/>
        <v>1:00.95</v>
      </c>
      <c r="I57" s="13">
        <v>7.3981481481481478E-4</v>
      </c>
      <c r="J57" s="10" t="str">
        <f t="shared" ref="J57:J64" si="6">IF(G57&lt;$I$57,"破我國紀錄","")</f>
        <v>破我國紀錄</v>
      </c>
      <c r="K57" s="31" t="e">
        <f>IF(G57&lt;#REF!,"破成人賽紀錄","")</f>
        <v>#REF!</v>
      </c>
    </row>
    <row r="58" spans="1:11" ht="30" customHeight="1">
      <c r="A58" s="10"/>
      <c r="B58" s="30">
        <f t="shared" si="5"/>
        <v>2</v>
      </c>
      <c r="C58" s="15" t="s">
        <v>169</v>
      </c>
      <c r="D58" s="15" t="s">
        <v>9</v>
      </c>
      <c r="E58" s="15" t="s">
        <v>176</v>
      </c>
      <c r="F58" s="29" t="s">
        <v>90</v>
      </c>
      <c r="G58" s="13">
        <v>8.3784722222222236E-4</v>
      </c>
      <c r="H58" s="65" t="str">
        <f t="shared" si="0"/>
        <v>1:12.39</v>
      </c>
      <c r="I58" s="13"/>
      <c r="J58" s="10" t="str">
        <f t="shared" si="6"/>
        <v/>
      </c>
      <c r="K58" s="31" t="e">
        <f>IF(G58&lt;#REF!,"破成人賽紀錄","")</f>
        <v>#REF!</v>
      </c>
    </row>
    <row r="59" spans="1:11" ht="30" customHeight="1">
      <c r="A59" s="10"/>
      <c r="B59" s="30">
        <f t="shared" si="5"/>
        <v>3</v>
      </c>
      <c r="C59" s="15" t="s">
        <v>171</v>
      </c>
      <c r="D59" s="15" t="s">
        <v>9</v>
      </c>
      <c r="E59" s="15" t="s">
        <v>176</v>
      </c>
      <c r="F59" s="29" t="s">
        <v>90</v>
      </c>
      <c r="G59" s="13">
        <v>8.5335648148148141E-4</v>
      </c>
      <c r="H59" s="65" t="str">
        <f t="shared" si="0"/>
        <v>1:13.73</v>
      </c>
      <c r="I59" s="13"/>
      <c r="J59" s="10" t="str">
        <f t="shared" si="6"/>
        <v/>
      </c>
      <c r="K59" s="31" t="e">
        <f>IF(G59&lt;#REF!,"破成人賽紀錄","")</f>
        <v>#REF!</v>
      </c>
    </row>
    <row r="60" spans="1:11" ht="30" customHeight="1">
      <c r="A60" s="10"/>
      <c r="B60" s="30">
        <f t="shared" si="5"/>
        <v>4</v>
      </c>
      <c r="C60" s="15" t="s">
        <v>166</v>
      </c>
      <c r="D60" s="15" t="s">
        <v>8</v>
      </c>
      <c r="E60" s="15" t="s">
        <v>176</v>
      </c>
      <c r="F60" s="29" t="s">
        <v>90</v>
      </c>
      <c r="G60" s="13">
        <v>8.715277777777776E-4</v>
      </c>
      <c r="H60" s="65" t="str">
        <f t="shared" si="0"/>
        <v>1:15.30</v>
      </c>
      <c r="I60" s="13"/>
      <c r="J60" s="10" t="str">
        <f t="shared" si="6"/>
        <v/>
      </c>
      <c r="K60" s="31" t="e">
        <f>IF(G60&lt;#REF!,"破成人賽紀錄","")</f>
        <v>#REF!</v>
      </c>
    </row>
    <row r="61" spans="1:11" ht="30" customHeight="1">
      <c r="A61" s="10"/>
      <c r="B61" s="30">
        <f t="shared" si="5"/>
        <v>5</v>
      </c>
      <c r="C61" s="15" t="s">
        <v>175</v>
      </c>
      <c r="D61" s="15" t="s">
        <v>25</v>
      </c>
      <c r="E61" s="15" t="s">
        <v>176</v>
      </c>
      <c r="F61" s="29" t="s">
        <v>90</v>
      </c>
      <c r="G61" s="13">
        <v>9.7094907407407405E-4</v>
      </c>
      <c r="H61" s="65" t="str">
        <f t="shared" si="0"/>
        <v>1:23.89</v>
      </c>
      <c r="I61" s="13"/>
      <c r="J61" s="10" t="str">
        <f t="shared" si="6"/>
        <v/>
      </c>
      <c r="K61" s="31" t="e">
        <f>IF(G61&lt;#REF!,"破成人賽紀錄","")</f>
        <v>#REF!</v>
      </c>
    </row>
    <row r="62" spans="1:11" ht="30" customHeight="1">
      <c r="A62" s="10"/>
      <c r="B62" s="30">
        <f t="shared" si="5"/>
        <v>6</v>
      </c>
      <c r="C62" s="15" t="s">
        <v>173</v>
      </c>
      <c r="D62" s="15" t="s">
        <v>174</v>
      </c>
      <c r="E62" s="15" t="s">
        <v>176</v>
      </c>
      <c r="F62" s="29" t="s">
        <v>90</v>
      </c>
      <c r="G62" s="13">
        <v>9.7650462962962958E-4</v>
      </c>
      <c r="H62" s="65" t="str">
        <f t="shared" si="0"/>
        <v>1:24.37</v>
      </c>
      <c r="I62" s="13"/>
      <c r="J62" s="10" t="str">
        <f t="shared" si="6"/>
        <v/>
      </c>
      <c r="K62" s="31" t="e">
        <f>IF(G62&lt;#REF!,"破成人賽紀錄","")</f>
        <v>#REF!</v>
      </c>
    </row>
    <row r="63" spans="1:11" ht="30" customHeight="1">
      <c r="A63" s="10"/>
      <c r="B63" s="30">
        <f t="shared" si="5"/>
        <v>7</v>
      </c>
      <c r="C63" s="15" t="s">
        <v>172</v>
      </c>
      <c r="D63" s="15" t="s">
        <v>15</v>
      </c>
      <c r="E63" s="15" t="s">
        <v>176</v>
      </c>
      <c r="F63" s="29" t="s">
        <v>90</v>
      </c>
      <c r="G63" s="13">
        <v>1.0175925925925927E-3</v>
      </c>
      <c r="H63" s="65" t="str">
        <f t="shared" si="0"/>
        <v>1:27.92</v>
      </c>
      <c r="I63" s="13"/>
      <c r="J63" s="10" t="str">
        <f t="shared" si="6"/>
        <v/>
      </c>
      <c r="K63" s="31" t="e">
        <f>IF(G63&lt;#REF!,"破成人賽紀錄","")</f>
        <v>#REF!</v>
      </c>
    </row>
    <row r="64" spans="1:11" ht="30" customHeight="1">
      <c r="A64" s="10"/>
      <c r="B64" s="30">
        <f t="shared" si="5"/>
        <v>8</v>
      </c>
      <c r="C64" s="15" t="s">
        <v>167</v>
      </c>
      <c r="D64" s="15" t="s">
        <v>168</v>
      </c>
      <c r="E64" s="15" t="s">
        <v>176</v>
      </c>
      <c r="F64" s="29" t="s">
        <v>90</v>
      </c>
      <c r="G64" s="13">
        <v>1.0295138888888888E-3</v>
      </c>
      <c r="H64" s="65" t="str">
        <f t="shared" si="0"/>
        <v>1:28.95</v>
      </c>
      <c r="I64" s="13"/>
      <c r="J64" s="10" t="str">
        <f t="shared" si="6"/>
        <v/>
      </c>
      <c r="K64" s="31" t="e">
        <f>IF(G64&lt;#REF!,"破成人賽紀錄","")</f>
        <v>#REF!</v>
      </c>
    </row>
    <row r="65" spans="1:11" ht="30" customHeight="1">
      <c r="A65" s="10">
        <v>13</v>
      </c>
      <c r="B65" s="30">
        <f>RANK(G65,$G$65:$G$68,1)</f>
        <v>1</v>
      </c>
      <c r="C65" s="15" t="s">
        <v>180</v>
      </c>
      <c r="D65" s="15" t="s">
        <v>181</v>
      </c>
      <c r="E65" s="15" t="s">
        <v>475</v>
      </c>
      <c r="F65" s="29" t="s">
        <v>471</v>
      </c>
      <c r="G65" s="13">
        <v>7.886574074074073E-4</v>
      </c>
      <c r="H65" s="65" t="str">
        <f t="shared" si="0"/>
        <v>1:08.14</v>
      </c>
      <c r="I65" s="13">
        <v>6.8692129629629626E-4</v>
      </c>
      <c r="J65" s="10" t="str">
        <f>IF(G65&lt;$I$65,"破我國紀錄","")</f>
        <v/>
      </c>
      <c r="K65" s="31" t="e">
        <f>IF(G65&lt;#REF!,"破成人賽紀錄","")</f>
        <v>#REF!</v>
      </c>
    </row>
    <row r="66" spans="1:11" ht="30" customHeight="1">
      <c r="A66" s="10"/>
      <c r="B66" s="30">
        <f>RANK(G66,$G$65:$G$68,1)</f>
        <v>2</v>
      </c>
      <c r="C66" s="15" t="s">
        <v>178</v>
      </c>
      <c r="D66" s="15" t="s">
        <v>15</v>
      </c>
      <c r="E66" s="15" t="s">
        <v>186</v>
      </c>
      <c r="F66" s="29" t="s">
        <v>90</v>
      </c>
      <c r="G66" s="13">
        <v>9.4131944444444439E-4</v>
      </c>
      <c r="H66" s="65" t="str">
        <f t="shared" ref="H66:H82" si="7">TEXT(G66,"m:ss.00;@")</f>
        <v>1:21.33</v>
      </c>
      <c r="I66" s="13"/>
      <c r="J66" s="10" t="str">
        <f t="shared" ref="J66:J68" si="8">IF(G66&lt;$I$65,"破我國紀錄","")</f>
        <v/>
      </c>
      <c r="K66" s="31" t="e">
        <f>IF(G66&lt;#REF!,"破成人賽紀錄","")</f>
        <v>#REF!</v>
      </c>
    </row>
    <row r="67" spans="1:11" ht="30" customHeight="1">
      <c r="A67" s="10"/>
      <c r="B67" s="30">
        <f>RANK(G67,$G$65:$G$68,1)</f>
        <v>3</v>
      </c>
      <c r="C67" s="15" t="s">
        <v>179</v>
      </c>
      <c r="D67" s="15" t="s">
        <v>9</v>
      </c>
      <c r="E67" s="15" t="s">
        <v>186</v>
      </c>
      <c r="F67" s="29" t="s">
        <v>471</v>
      </c>
      <c r="G67" s="13">
        <v>9.8506944444444445E-4</v>
      </c>
      <c r="H67" s="65" t="str">
        <f t="shared" si="7"/>
        <v>1:25.11</v>
      </c>
      <c r="I67" s="13"/>
      <c r="J67" s="10" t="str">
        <f t="shared" si="8"/>
        <v/>
      </c>
      <c r="K67" s="31" t="e">
        <f>IF(G67&lt;#REF!,"破成人賽紀錄","")</f>
        <v>#REF!</v>
      </c>
    </row>
    <row r="68" spans="1:11" ht="30" customHeight="1">
      <c r="A68" s="10"/>
      <c r="B68" s="30"/>
      <c r="C68" s="15" t="s">
        <v>177</v>
      </c>
      <c r="D68" s="15" t="s">
        <v>21</v>
      </c>
      <c r="E68" s="15" t="s">
        <v>186</v>
      </c>
      <c r="F68" s="29" t="s">
        <v>471</v>
      </c>
      <c r="G68" s="13" t="s">
        <v>474</v>
      </c>
      <c r="H68" s="65" t="str">
        <f t="shared" si="7"/>
        <v>棄權</v>
      </c>
      <c r="I68" s="35"/>
      <c r="J68" s="10" t="str">
        <f t="shared" si="8"/>
        <v/>
      </c>
      <c r="K68" s="31" t="e">
        <f>IF(G68&lt;#REF!,"破成人賽紀錄","")</f>
        <v>#REF!</v>
      </c>
    </row>
    <row r="69" spans="1:11" ht="30" customHeight="1">
      <c r="A69" s="10">
        <v>13</v>
      </c>
      <c r="B69" s="30">
        <f>RANK(G69,$G$69:$G$71,1)</f>
        <v>1</v>
      </c>
      <c r="C69" s="15" t="s">
        <v>182</v>
      </c>
      <c r="D69" s="15" t="s">
        <v>8</v>
      </c>
      <c r="E69" s="15" t="s">
        <v>476</v>
      </c>
      <c r="F69" s="29" t="s">
        <v>471</v>
      </c>
      <c r="G69" s="13">
        <v>8.3807870370370373E-4</v>
      </c>
      <c r="H69" s="65" t="str">
        <f t="shared" si="7"/>
        <v>1:12.41</v>
      </c>
      <c r="I69" s="13">
        <v>6.7939814814814816E-4</v>
      </c>
      <c r="J69" s="10" t="str">
        <f>IF(G69&lt;$I$69,"破我國紀錄","")</f>
        <v/>
      </c>
      <c r="K69" s="31" t="e">
        <f>IF(G69&lt;#REF!,"破成人賽紀錄","")</f>
        <v>#REF!</v>
      </c>
    </row>
    <row r="70" spans="1:11" ht="30" customHeight="1">
      <c r="A70" s="10"/>
      <c r="B70" s="30">
        <f>RANK(G70,$G$69:$G$71,1)</f>
        <v>2</v>
      </c>
      <c r="C70" s="15" t="s">
        <v>184</v>
      </c>
      <c r="D70" s="15" t="s">
        <v>185</v>
      </c>
      <c r="E70" s="15" t="s">
        <v>187</v>
      </c>
      <c r="F70" s="29" t="s">
        <v>477</v>
      </c>
      <c r="G70" s="13">
        <v>1.0099537037037037E-3</v>
      </c>
      <c r="H70" s="65" t="str">
        <f t="shared" si="7"/>
        <v>1:27.26</v>
      </c>
      <c r="I70" s="13"/>
      <c r="J70" s="10" t="str">
        <f t="shared" ref="J70:J71" si="9">IF(G70&lt;$I$69,"破我國紀錄","")</f>
        <v/>
      </c>
      <c r="K70" s="31" t="e">
        <f>IF(G70&lt;#REF!,"破成人賽紀錄","")</f>
        <v>#REF!</v>
      </c>
    </row>
    <row r="71" spans="1:11" ht="30" customHeight="1">
      <c r="A71" s="10"/>
      <c r="B71" s="30">
        <f>RANK(G71,$G$69:$G$71,1)</f>
        <v>3</v>
      </c>
      <c r="C71" s="15" t="s">
        <v>183</v>
      </c>
      <c r="D71" s="15" t="s">
        <v>95</v>
      </c>
      <c r="E71" s="15" t="s">
        <v>476</v>
      </c>
      <c r="F71" s="29" t="s">
        <v>471</v>
      </c>
      <c r="G71" s="13">
        <v>1.0430555555555555E-3</v>
      </c>
      <c r="H71" s="65" t="str">
        <f t="shared" si="7"/>
        <v>1:30.12</v>
      </c>
      <c r="I71" s="13"/>
      <c r="J71" s="10" t="str">
        <f t="shared" si="9"/>
        <v/>
      </c>
      <c r="K71" s="31" t="e">
        <f>IF(G71&lt;#REF!,"破成人賽紀錄","")</f>
        <v>#REF!</v>
      </c>
    </row>
    <row r="72" spans="1:11" ht="30" customHeight="1">
      <c r="A72" s="10">
        <v>14</v>
      </c>
      <c r="B72" s="30">
        <f>RANK(G72,$G$72:$G$73,1)</f>
        <v>1</v>
      </c>
      <c r="C72" s="15" t="s">
        <v>188</v>
      </c>
      <c r="D72" s="15" t="s">
        <v>174</v>
      </c>
      <c r="E72" s="15" t="s">
        <v>478</v>
      </c>
      <c r="F72" s="29" t="s">
        <v>477</v>
      </c>
      <c r="G72" s="13">
        <v>6.6400462962962952E-4</v>
      </c>
      <c r="H72" s="65" t="str">
        <f t="shared" si="7"/>
        <v>0:57.37</v>
      </c>
      <c r="I72" s="35">
        <v>6.5381944444444439E-4</v>
      </c>
      <c r="J72" s="10" t="str">
        <f>IF(G72&lt;$I$72,"破我國紀錄","")</f>
        <v/>
      </c>
      <c r="K72" s="31" t="e">
        <f>IF(G72&lt;#REF!,"破成人賽紀錄","")</f>
        <v>#REF!</v>
      </c>
    </row>
    <row r="73" spans="1:11" ht="30" customHeight="1">
      <c r="A73" s="10"/>
      <c r="B73" s="30">
        <f>RANK(G73,$G$72:$G$73,1)</f>
        <v>2</v>
      </c>
      <c r="C73" s="15" t="s">
        <v>189</v>
      </c>
      <c r="D73" s="15" t="s">
        <v>95</v>
      </c>
      <c r="E73" s="15" t="s">
        <v>478</v>
      </c>
      <c r="F73" s="29" t="s">
        <v>477</v>
      </c>
      <c r="G73" s="13">
        <v>9.3032407407407397E-4</v>
      </c>
      <c r="H73" s="65" t="str">
        <f t="shared" si="7"/>
        <v>1:20.38</v>
      </c>
      <c r="I73" s="13"/>
      <c r="J73" s="10" t="str">
        <f>IF(G73&lt;$I$72,"破我國紀錄","")</f>
        <v/>
      </c>
      <c r="K73" s="31" t="e">
        <f>IF(G73&lt;#REF!,"破成人賽紀錄","")</f>
        <v>#REF!</v>
      </c>
    </row>
    <row r="74" spans="1:11" ht="30" customHeight="1">
      <c r="A74" s="10">
        <v>14</v>
      </c>
      <c r="B74" s="30">
        <f>RANK(G74,$G$74:$G$76,1)</f>
        <v>1</v>
      </c>
      <c r="C74" s="15" t="s">
        <v>192</v>
      </c>
      <c r="D74" s="15" t="s">
        <v>86</v>
      </c>
      <c r="E74" s="15" t="s">
        <v>479</v>
      </c>
      <c r="F74" s="29" t="s">
        <v>471</v>
      </c>
      <c r="G74" s="13">
        <v>6.8854166666666673E-4</v>
      </c>
      <c r="H74" s="65" t="str">
        <f t="shared" si="7"/>
        <v>0:59.49</v>
      </c>
      <c r="I74" s="13">
        <v>6.3344907407407404E-4</v>
      </c>
      <c r="J74" s="10" t="str">
        <f>IF(G74&lt;$I$74,"破我國紀錄","")</f>
        <v/>
      </c>
    </row>
    <row r="75" spans="1:11" ht="30" customHeight="1">
      <c r="A75" s="10"/>
      <c r="B75" s="30">
        <f>RANK(G75,$G$74:$G$76,1)</f>
        <v>2</v>
      </c>
      <c r="C75" s="15" t="s">
        <v>190</v>
      </c>
      <c r="D75" s="15" t="s">
        <v>118</v>
      </c>
      <c r="E75" s="15" t="s">
        <v>193</v>
      </c>
      <c r="F75" s="29" t="s">
        <v>471</v>
      </c>
      <c r="G75" s="13">
        <v>8.7303240740740733E-4</v>
      </c>
      <c r="H75" s="65" t="str">
        <f t="shared" si="7"/>
        <v>1:15.43</v>
      </c>
      <c r="I75" s="13"/>
      <c r="J75" s="10" t="str">
        <f t="shared" ref="J75:J76" si="10">IF(G75&lt;$I$74,"破我國紀錄","")</f>
        <v/>
      </c>
    </row>
    <row r="76" spans="1:11" ht="30" customHeight="1">
      <c r="A76" s="10"/>
      <c r="B76" s="30"/>
      <c r="C76" s="15" t="s">
        <v>191</v>
      </c>
      <c r="D76" s="15" t="s">
        <v>8</v>
      </c>
      <c r="E76" s="15" t="s">
        <v>479</v>
      </c>
      <c r="F76" s="29" t="s">
        <v>477</v>
      </c>
      <c r="G76" s="13" t="s">
        <v>464</v>
      </c>
      <c r="H76" s="65" t="str">
        <f t="shared" si="7"/>
        <v>棄權</v>
      </c>
      <c r="I76" s="13"/>
      <c r="J76" s="10" t="str">
        <f t="shared" si="10"/>
        <v/>
      </c>
    </row>
    <row r="77" spans="1:11" ht="30" customHeight="1">
      <c r="A77" s="10">
        <v>15</v>
      </c>
      <c r="B77" s="30">
        <f t="shared" ref="B77:B81" si="11">RANK(G77,$G$77:$G$82,1)</f>
        <v>1</v>
      </c>
      <c r="C77" s="15" t="s">
        <v>195</v>
      </c>
      <c r="D77" s="15" t="s">
        <v>196</v>
      </c>
      <c r="E77" s="15" t="s">
        <v>480</v>
      </c>
      <c r="F77" s="29" t="s">
        <v>471</v>
      </c>
      <c r="G77" s="13">
        <v>7.3344907407407419E-4</v>
      </c>
      <c r="H77" s="65" t="str">
        <f t="shared" si="7"/>
        <v>1:03.37</v>
      </c>
      <c r="I77" s="13">
        <v>6.2210648148148151E-4</v>
      </c>
      <c r="J77" s="10" t="str">
        <f>IF(G77&lt;$I$77,"破我國紀錄","")</f>
        <v/>
      </c>
    </row>
    <row r="78" spans="1:11" ht="30" customHeight="1">
      <c r="A78" s="10"/>
      <c r="B78" s="30">
        <f t="shared" si="11"/>
        <v>2</v>
      </c>
      <c r="C78" s="15" t="s">
        <v>198</v>
      </c>
      <c r="D78" s="15" t="s">
        <v>196</v>
      </c>
      <c r="E78" s="15" t="s">
        <v>481</v>
      </c>
      <c r="F78" s="29" t="s">
        <v>477</v>
      </c>
      <c r="G78" s="13">
        <v>7.577546296296296E-4</v>
      </c>
      <c r="H78" s="65" t="str">
        <f t="shared" si="7"/>
        <v>1:05.47</v>
      </c>
      <c r="I78" s="13"/>
      <c r="J78" s="10" t="str">
        <f t="shared" ref="J78:J82" si="12">IF(G78&lt;$I$77,"破我國紀錄","")</f>
        <v/>
      </c>
    </row>
    <row r="79" spans="1:11" ht="30" customHeight="1">
      <c r="A79" s="10"/>
      <c r="B79" s="30">
        <f t="shared" si="11"/>
        <v>3</v>
      </c>
      <c r="C79" s="15" t="s">
        <v>199</v>
      </c>
      <c r="D79" s="15" t="s">
        <v>29</v>
      </c>
      <c r="E79" s="15" t="s">
        <v>481</v>
      </c>
      <c r="F79" s="29" t="s">
        <v>471</v>
      </c>
      <c r="G79" s="13">
        <v>7.5844907407407415E-4</v>
      </c>
      <c r="H79" s="65" t="str">
        <f t="shared" si="7"/>
        <v>1:05.53</v>
      </c>
      <c r="I79" s="13"/>
      <c r="J79" s="10" t="str">
        <f t="shared" si="12"/>
        <v/>
      </c>
    </row>
    <row r="80" spans="1:11" ht="30" customHeight="1">
      <c r="A80" s="10"/>
      <c r="B80" s="30">
        <f t="shared" si="11"/>
        <v>4</v>
      </c>
      <c r="C80" s="15" t="s">
        <v>197</v>
      </c>
      <c r="D80" s="15" t="s">
        <v>196</v>
      </c>
      <c r="E80" s="15" t="s">
        <v>481</v>
      </c>
      <c r="F80" s="29" t="s">
        <v>477</v>
      </c>
      <c r="G80" s="13">
        <v>7.6620370370370373E-4</v>
      </c>
      <c r="H80" s="65" t="str">
        <f t="shared" si="7"/>
        <v>1:06.20</v>
      </c>
      <c r="I80" s="13"/>
      <c r="J80" s="10" t="str">
        <f t="shared" si="12"/>
        <v/>
      </c>
    </row>
    <row r="81" spans="1:10" ht="30" customHeight="1">
      <c r="A81" s="10"/>
      <c r="B81" s="30">
        <f t="shared" si="11"/>
        <v>5</v>
      </c>
      <c r="C81" s="15" t="s">
        <v>194</v>
      </c>
      <c r="D81" s="15" t="s">
        <v>29</v>
      </c>
      <c r="E81" s="15" t="s">
        <v>201</v>
      </c>
      <c r="F81" s="29" t="s">
        <v>471</v>
      </c>
      <c r="G81" s="13">
        <v>8.3090277777777774E-4</v>
      </c>
      <c r="H81" s="65" t="str">
        <f t="shared" si="7"/>
        <v>1:11.79</v>
      </c>
      <c r="I81" s="13"/>
      <c r="J81" s="10" t="str">
        <f t="shared" si="12"/>
        <v/>
      </c>
    </row>
    <row r="82" spans="1:10" ht="30" customHeight="1">
      <c r="A82" s="10"/>
      <c r="B82" s="30"/>
      <c r="C82" s="15" t="s">
        <v>200</v>
      </c>
      <c r="D82" s="15" t="s">
        <v>22</v>
      </c>
      <c r="E82" s="15" t="s">
        <v>481</v>
      </c>
      <c r="F82" s="29" t="s">
        <v>471</v>
      </c>
      <c r="G82" s="13" t="s">
        <v>474</v>
      </c>
      <c r="H82" s="65" t="str">
        <f t="shared" si="7"/>
        <v>棄權</v>
      </c>
      <c r="I82" s="13"/>
      <c r="J82" s="10" t="str">
        <f t="shared" si="12"/>
        <v/>
      </c>
    </row>
  </sheetData>
  <sortState ref="B55:G56">
    <sortCondition ref="B55:B56"/>
  </sortState>
  <phoneticPr fontId="1" type="noConversion"/>
  <pageMargins left="0.31496062992125984" right="0.31496062992125984" top="0.78740157480314965" bottom="0.47244094488188981" header="0.31496062992125984" footer="0.31496062992125984"/>
  <pageSetup paperSize="9" fitToHeight="0" orientation="portrait" r:id="rId1"/>
  <rowBreaks count="22" manualBreakCount="22">
    <brk id="4" max="16383" man="1"/>
    <brk id="5" max="16383" man="1"/>
    <brk id="9" max="16383" man="1"/>
    <brk id="14" max="16383" man="1"/>
    <brk id="20" max="16383" man="1"/>
    <brk id="24" max="16383" man="1"/>
    <brk id="26" max="16383" man="1"/>
    <brk id="28" max="16383" man="1"/>
    <brk id="32" max="16383" man="1"/>
    <brk id="33" max="16383" man="1"/>
    <brk id="34" max="16383" man="1"/>
    <brk id="37" max="16383" man="1"/>
    <brk id="42" max="16383" man="1"/>
    <brk id="45" max="16383" man="1"/>
    <brk id="46" max="16383" man="1"/>
    <brk id="51" max="16383" man="1"/>
    <brk id="56" max="16383" man="1"/>
    <brk id="64" max="16383" man="1"/>
    <brk id="68" max="16383" man="1"/>
    <brk id="71" max="16383" man="1"/>
    <brk id="73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58"/>
  <sheetViews>
    <sheetView zoomScale="110" zoomScaleNormal="110" workbookViewId="0">
      <pane ySplit="1" topLeftCell="A2" activePane="bottomLeft" state="frozen"/>
      <selection pane="bottomLeft" activeCell="A11" sqref="A11"/>
    </sheetView>
  </sheetViews>
  <sheetFormatPr defaultColWidth="8.88671875" defaultRowHeight="25.2" customHeight="1"/>
  <cols>
    <col min="1" max="1" width="5.33203125" style="57" customWidth="1"/>
    <col min="2" max="2" width="5.77734375" style="11" customWidth="1"/>
    <col min="3" max="3" width="14.77734375" style="11" customWidth="1"/>
    <col min="4" max="4" width="32.77734375" style="11" customWidth="1"/>
    <col min="5" max="5" width="6.44140625" style="11" customWidth="1"/>
    <col min="6" max="6" width="12.33203125" style="11" customWidth="1"/>
    <col min="7" max="7" width="11" style="74" customWidth="1"/>
    <col min="8" max="8" width="7.88671875" style="90" hidden="1" customWidth="1"/>
    <col min="9" max="9" width="9.77734375" style="74" customWidth="1"/>
    <col min="10" max="10" width="11.33203125" style="11" customWidth="1"/>
    <col min="11" max="11" width="11.33203125" style="11" hidden="1" customWidth="1"/>
    <col min="12" max="16384" width="8.88671875" style="1"/>
  </cols>
  <sheetData>
    <row r="1" spans="1:11" s="27" customFormat="1" ht="25.2" customHeight="1">
      <c r="A1" s="23" t="s">
        <v>82</v>
      </c>
      <c r="B1" s="58" t="s">
        <v>0</v>
      </c>
      <c r="C1" s="58" t="s">
        <v>43</v>
      </c>
      <c r="D1" s="58" t="s">
        <v>44</v>
      </c>
      <c r="E1" s="58" t="s">
        <v>7</v>
      </c>
      <c r="F1" s="58" t="s">
        <v>42</v>
      </c>
      <c r="G1" s="59" t="s">
        <v>45</v>
      </c>
      <c r="H1" s="64" t="s">
        <v>83</v>
      </c>
      <c r="I1" s="75" t="s">
        <v>48</v>
      </c>
      <c r="J1" s="58" t="s">
        <v>46</v>
      </c>
      <c r="K1" s="61" t="s">
        <v>13</v>
      </c>
    </row>
    <row r="2" spans="1:11" s="27" customFormat="1" ht="30" customHeight="1">
      <c r="A2" s="30">
        <v>16</v>
      </c>
      <c r="B2" s="30">
        <f>RANK(G2,$G$2:$G$2,1)</f>
        <v>1</v>
      </c>
      <c r="C2" s="15" t="s">
        <v>202</v>
      </c>
      <c r="D2" s="15" t="s">
        <v>98</v>
      </c>
      <c r="E2" s="15" t="s">
        <v>513</v>
      </c>
      <c r="F2" s="15" t="s">
        <v>514</v>
      </c>
      <c r="G2" s="35">
        <v>1.4274305555555553E-3</v>
      </c>
      <c r="H2" s="65" t="str">
        <f t="shared" ref="H2:H17" si="0">TEXT(G2,"m:ss.00;@")</f>
        <v>2:03.33</v>
      </c>
      <c r="I2" s="35">
        <v>1.3754629629629629E-3</v>
      </c>
      <c r="J2" s="30" t="str">
        <f>IF(G2&lt;$I$2,"破我國紀錄","")</f>
        <v/>
      </c>
      <c r="K2" s="84" t="e">
        <f>IF(G2&lt;#REF!,"破成人賽紀錄","")</f>
        <v>#REF!</v>
      </c>
    </row>
    <row r="3" spans="1:11" ht="30" customHeight="1">
      <c r="A3" s="10">
        <v>16</v>
      </c>
      <c r="B3" s="30">
        <f>RANK(G3,$G$3:$G$5,1)</f>
        <v>1</v>
      </c>
      <c r="C3" s="15" t="s">
        <v>206</v>
      </c>
      <c r="D3" s="15" t="s">
        <v>8</v>
      </c>
      <c r="E3" s="15" t="s">
        <v>515</v>
      </c>
      <c r="F3" s="15" t="s">
        <v>514</v>
      </c>
      <c r="G3" s="13">
        <v>1.536921296296296E-3</v>
      </c>
      <c r="H3" s="65" t="str">
        <f t="shared" si="0"/>
        <v>2:12.79</v>
      </c>
      <c r="I3" s="13">
        <v>1.3079861111111111E-3</v>
      </c>
      <c r="J3" s="30" t="str">
        <f>IF(G3&lt;$I$3,"破我國紀錄","")</f>
        <v/>
      </c>
      <c r="K3" s="31" t="e">
        <f>IF(G3&lt;#REF!,"破成人賽紀錄","")</f>
        <v>#REF!</v>
      </c>
    </row>
    <row r="4" spans="1:11" ht="30" customHeight="1">
      <c r="A4" s="10"/>
      <c r="B4" s="30">
        <f>RANK(G4,$G$3:$G$5,1)</f>
        <v>2</v>
      </c>
      <c r="C4" s="15" t="s">
        <v>203</v>
      </c>
      <c r="D4" s="15" t="s">
        <v>18</v>
      </c>
      <c r="E4" s="15" t="s">
        <v>492</v>
      </c>
      <c r="F4" s="15" t="s">
        <v>209</v>
      </c>
      <c r="G4" s="13">
        <v>1.578009259259259E-3</v>
      </c>
      <c r="H4" s="65" t="str">
        <f t="shared" si="0"/>
        <v>2:16.34</v>
      </c>
      <c r="I4" s="13"/>
      <c r="J4" s="30" t="str">
        <f>IF(G4&lt;$I$3,"破我國紀錄","")</f>
        <v/>
      </c>
      <c r="K4" s="31" t="e">
        <f>IF(G4&lt;#REF!,"破成人賽紀錄","")</f>
        <v>#REF!</v>
      </c>
    </row>
    <row r="5" spans="1:11" ht="30" customHeight="1">
      <c r="A5" s="10"/>
      <c r="B5" s="30">
        <f>RANK(G5,$G$3:$G$5,1)</f>
        <v>3</v>
      </c>
      <c r="C5" s="15" t="s">
        <v>204</v>
      </c>
      <c r="D5" s="15" t="s">
        <v>205</v>
      </c>
      <c r="E5" s="15" t="s">
        <v>492</v>
      </c>
      <c r="F5" s="15" t="s">
        <v>486</v>
      </c>
      <c r="G5" s="13">
        <v>1.7020833333333334E-3</v>
      </c>
      <c r="H5" s="65" t="str">
        <f t="shared" si="0"/>
        <v>2:27.06</v>
      </c>
      <c r="I5" s="13"/>
      <c r="J5" s="30" t="str">
        <f>IF(G5&lt;$I$3,"破我國紀錄","")</f>
        <v/>
      </c>
      <c r="K5" s="31" t="e">
        <f>IF(G5&lt;#REF!,"破成人賽紀錄","")</f>
        <v>#REF!</v>
      </c>
    </row>
    <row r="6" spans="1:11" ht="30" customHeight="1">
      <c r="A6" s="10">
        <v>17</v>
      </c>
      <c r="B6" s="30">
        <f>RANK(G6,$G$6:$G$7,1)</f>
        <v>1</v>
      </c>
      <c r="C6" s="15" t="s">
        <v>210</v>
      </c>
      <c r="D6" s="15" t="s">
        <v>8</v>
      </c>
      <c r="E6" s="15" t="s">
        <v>494</v>
      </c>
      <c r="F6" s="15" t="s">
        <v>486</v>
      </c>
      <c r="G6" s="13">
        <v>1.3626157407407406E-3</v>
      </c>
      <c r="H6" s="65" t="str">
        <f t="shared" si="0"/>
        <v>1:57.73</v>
      </c>
      <c r="I6" s="13">
        <v>1.2281249999999998E-3</v>
      </c>
      <c r="J6" s="10" t="str">
        <f>IF(G6&lt;$I$6,"破我國紀錄","")</f>
        <v/>
      </c>
      <c r="K6" s="31" t="e">
        <f>IF(G6&lt;#REF!,"破成人賽紀錄","")</f>
        <v>#REF!</v>
      </c>
    </row>
    <row r="7" spans="1:11" ht="30" customHeight="1">
      <c r="A7" s="10"/>
      <c r="B7" s="30">
        <f>RANK(G7,$G$6:$G$7,1)</f>
        <v>2</v>
      </c>
      <c r="C7" s="15" t="s">
        <v>211</v>
      </c>
      <c r="D7" s="15" t="s">
        <v>104</v>
      </c>
      <c r="E7" s="15" t="s">
        <v>106</v>
      </c>
      <c r="F7" s="15" t="s">
        <v>209</v>
      </c>
      <c r="G7" s="13">
        <v>1.7350694444444445E-3</v>
      </c>
      <c r="H7" s="65" t="str">
        <f t="shared" si="0"/>
        <v>2:29.91</v>
      </c>
      <c r="I7" s="13"/>
      <c r="J7" s="10" t="str">
        <f>IF(G7&lt;$I$6,"破我國紀錄","")</f>
        <v/>
      </c>
      <c r="K7" s="31" t="e">
        <f>IF(G7&lt;#REF!,"破成人賽紀錄","")</f>
        <v>#REF!</v>
      </c>
    </row>
    <row r="8" spans="1:11" ht="30" customHeight="1">
      <c r="A8" s="10">
        <v>17</v>
      </c>
      <c r="B8" s="30">
        <f>RANK(G8,$G$8:$G$9,1)</f>
        <v>1</v>
      </c>
      <c r="C8" s="15" t="s">
        <v>110</v>
      </c>
      <c r="D8" s="15" t="s">
        <v>11</v>
      </c>
      <c r="E8" s="15" t="s">
        <v>495</v>
      </c>
      <c r="F8" s="15" t="s">
        <v>486</v>
      </c>
      <c r="G8" s="13">
        <v>1.3274305555555557E-3</v>
      </c>
      <c r="H8" s="65" t="str">
        <f t="shared" si="0"/>
        <v>1:54.69</v>
      </c>
      <c r="I8" s="13">
        <v>1.2055555555555554E-3</v>
      </c>
      <c r="J8" s="10" t="str">
        <f>IF(G8&lt;$I$8,"破我國紀錄","")</f>
        <v/>
      </c>
      <c r="K8" s="31" t="e">
        <f>IF(G8&lt;#REF!,"破成人賽紀錄","")</f>
        <v>#REF!</v>
      </c>
    </row>
    <row r="9" spans="1:11" ht="30" customHeight="1">
      <c r="A9" s="10"/>
      <c r="B9" s="30">
        <f>RANK(G9,$G$8:$G$9,1)</f>
        <v>2</v>
      </c>
      <c r="C9" s="15" t="s">
        <v>212</v>
      </c>
      <c r="D9" s="15" t="s">
        <v>213</v>
      </c>
      <c r="E9" s="15" t="s">
        <v>495</v>
      </c>
      <c r="F9" s="15" t="s">
        <v>486</v>
      </c>
      <c r="G9" s="13">
        <v>1.4020833333333333E-3</v>
      </c>
      <c r="H9" s="65" t="str">
        <f t="shared" si="0"/>
        <v>2:01.14</v>
      </c>
      <c r="I9" s="13"/>
      <c r="J9" s="10" t="str">
        <f>IF(G9&lt;$I$8,"破我國紀錄","")</f>
        <v/>
      </c>
      <c r="K9" s="31" t="e">
        <f>IF(G9&lt;#REF!,"破成人賽紀錄","")</f>
        <v>#REF!</v>
      </c>
    </row>
    <row r="10" spans="1:11" ht="30" customHeight="1">
      <c r="A10" s="10">
        <v>18</v>
      </c>
      <c r="B10" s="30">
        <f>RANK(G10,$G$10:$G$10,1)</f>
        <v>1</v>
      </c>
      <c r="C10" s="15" t="s">
        <v>215</v>
      </c>
      <c r="D10" s="15" t="s">
        <v>216</v>
      </c>
      <c r="E10" s="15" t="s">
        <v>516</v>
      </c>
      <c r="F10" s="15" t="s">
        <v>486</v>
      </c>
      <c r="G10" s="13">
        <v>1.4184027777777778E-3</v>
      </c>
      <c r="H10" s="65" t="str">
        <f t="shared" si="0"/>
        <v>2:02.55</v>
      </c>
      <c r="I10" s="13">
        <v>1.1346064814814814E-3</v>
      </c>
      <c r="J10" s="10" t="str">
        <f>IF(G10&lt;$I$10,"破我國紀錄","")</f>
        <v/>
      </c>
      <c r="K10" s="31" t="e">
        <f>IF(G10&lt;#REF!,"破成人賽紀錄","")</f>
        <v>#REF!</v>
      </c>
    </row>
    <row r="11" spans="1:11" ht="30" customHeight="1">
      <c r="A11" s="10">
        <v>18</v>
      </c>
      <c r="B11" s="30">
        <f>RANK(G11,$G$11:$G$14,1)</f>
        <v>1</v>
      </c>
      <c r="C11" s="15" t="s">
        <v>217</v>
      </c>
      <c r="D11" s="15" t="s">
        <v>11</v>
      </c>
      <c r="E11" s="15" t="s">
        <v>517</v>
      </c>
      <c r="F11" s="15" t="s">
        <v>486</v>
      </c>
      <c r="G11" s="13">
        <v>1.0973379629629629E-3</v>
      </c>
      <c r="H11" s="65" t="str">
        <f t="shared" si="0"/>
        <v>1:34.81</v>
      </c>
      <c r="I11" s="13">
        <v>1.1280092592592594E-3</v>
      </c>
      <c r="J11" s="10" t="str">
        <f>IF(G11&lt;$I$11,"破我國紀錄","")</f>
        <v>破我國紀錄</v>
      </c>
      <c r="K11" s="31" t="e">
        <f>IF(G11&lt;#REF!,"破成人賽紀錄","")</f>
        <v>#REF!</v>
      </c>
    </row>
    <row r="12" spans="1:11" ht="30" customHeight="1">
      <c r="A12" s="10"/>
      <c r="B12" s="30">
        <f>RANK(G12,$G$11:$G$14,1)</f>
        <v>2</v>
      </c>
      <c r="C12" s="15" t="s">
        <v>219</v>
      </c>
      <c r="D12" s="15" t="s">
        <v>95</v>
      </c>
      <c r="E12" s="15" t="s">
        <v>517</v>
      </c>
      <c r="F12" s="15" t="s">
        <v>209</v>
      </c>
      <c r="G12" s="13">
        <v>1.3710648148148148E-3</v>
      </c>
      <c r="H12" s="65" t="str">
        <f t="shared" si="0"/>
        <v>1:58.46</v>
      </c>
      <c r="I12" s="13"/>
      <c r="J12" s="10" t="str">
        <f>IF(G12&lt;$I$11,"破我國紀錄","")</f>
        <v/>
      </c>
      <c r="K12" s="31" t="e">
        <f>IF(G12&lt;#REF!,"破成人賽紀錄","")</f>
        <v>#REF!</v>
      </c>
    </row>
    <row r="13" spans="1:11" ht="30" customHeight="1">
      <c r="A13" s="10"/>
      <c r="B13" s="30">
        <f>RANK(G13,$G$11:$G$14,1)</f>
        <v>3</v>
      </c>
      <c r="C13" s="15" t="s">
        <v>120</v>
      </c>
      <c r="D13" s="15" t="s">
        <v>121</v>
      </c>
      <c r="E13" s="15" t="s">
        <v>517</v>
      </c>
      <c r="F13" s="15" t="s">
        <v>486</v>
      </c>
      <c r="G13" s="13">
        <v>1.3784722222222221E-3</v>
      </c>
      <c r="H13" s="65" t="str">
        <f t="shared" si="0"/>
        <v>1:59.10</v>
      </c>
      <c r="I13" s="13"/>
      <c r="J13" s="10" t="str">
        <f>IF(G13&lt;$I$11,"破我國紀錄","")</f>
        <v/>
      </c>
      <c r="K13" s="31" t="e">
        <f>IF(G13&lt;#REF!,"破成人賽紀錄","")</f>
        <v>#REF!</v>
      </c>
    </row>
    <row r="14" spans="1:11" ht="30" customHeight="1">
      <c r="A14" s="10"/>
      <c r="B14" s="30" t="s">
        <v>518</v>
      </c>
      <c r="C14" s="15" t="s">
        <v>218</v>
      </c>
      <c r="D14" s="15" t="s">
        <v>9</v>
      </c>
      <c r="E14" s="15" t="s">
        <v>517</v>
      </c>
      <c r="F14" s="15" t="s">
        <v>486</v>
      </c>
      <c r="G14" s="13" t="s">
        <v>474</v>
      </c>
      <c r="H14" s="65" t="str">
        <f t="shared" si="0"/>
        <v>棄權</v>
      </c>
      <c r="I14" s="13"/>
      <c r="J14" s="10" t="str">
        <f>IF(G14&lt;$I$11,"破我國紀錄","")</f>
        <v/>
      </c>
      <c r="K14" s="31" t="e">
        <f>IF(G14&lt;#REF!,"破成人賽紀錄","")</f>
        <v>#REF!</v>
      </c>
    </row>
    <row r="15" spans="1:11" ht="30" customHeight="1">
      <c r="A15" s="10">
        <v>19</v>
      </c>
      <c r="B15" s="30">
        <f>RANK(G15,$G$15:$G$15,1)</f>
        <v>1</v>
      </c>
      <c r="C15" s="15" t="s">
        <v>129</v>
      </c>
      <c r="D15" s="15" t="s">
        <v>9</v>
      </c>
      <c r="E15" s="15" t="s">
        <v>503</v>
      </c>
      <c r="F15" s="15" t="s">
        <v>486</v>
      </c>
      <c r="G15" s="13">
        <v>1.3005787037037037E-3</v>
      </c>
      <c r="H15" s="65" t="str">
        <f t="shared" si="0"/>
        <v>1:52.37</v>
      </c>
      <c r="I15" s="13">
        <v>1.0936342592592593E-3</v>
      </c>
      <c r="J15" s="10" t="str">
        <f>IF(G15&lt;$I$15,"破我國紀錄","")</f>
        <v/>
      </c>
      <c r="K15" s="31" t="e">
        <f>IF(G15&lt;#REF!,"破成人賽紀錄","")</f>
        <v>#REF!</v>
      </c>
    </row>
    <row r="16" spans="1:11" ht="30" customHeight="1">
      <c r="A16" s="10">
        <v>19</v>
      </c>
      <c r="B16" s="30">
        <f>RANK(G16,$G$16:$G$17,1)</f>
        <v>1</v>
      </c>
      <c r="C16" s="15" t="s">
        <v>132</v>
      </c>
      <c r="D16" s="15" t="s">
        <v>9</v>
      </c>
      <c r="E16" s="15" t="s">
        <v>507</v>
      </c>
      <c r="F16" s="15" t="s">
        <v>486</v>
      </c>
      <c r="G16" s="13">
        <v>1.0560185185185184E-3</v>
      </c>
      <c r="H16" s="65" t="str">
        <f t="shared" si="0"/>
        <v>1:31.24</v>
      </c>
      <c r="I16" s="13">
        <v>1.0482638888888889E-3</v>
      </c>
      <c r="J16" s="10" t="str">
        <f>IF(G16&lt;$I$16,"破我國紀錄","")</f>
        <v/>
      </c>
      <c r="K16" s="31" t="e">
        <f>IF(G16&lt;#REF!,"破成人賽紀錄","")</f>
        <v>#REF!</v>
      </c>
    </row>
    <row r="17" spans="1:11" ht="30" customHeight="1">
      <c r="A17" s="10"/>
      <c r="B17" s="30">
        <f>RANK(G17,$G$16:$G$17,1)</f>
        <v>2</v>
      </c>
      <c r="C17" s="15" t="s">
        <v>224</v>
      </c>
      <c r="D17" s="15" t="s">
        <v>29</v>
      </c>
      <c r="E17" s="15" t="s">
        <v>507</v>
      </c>
      <c r="F17" s="15" t="s">
        <v>486</v>
      </c>
      <c r="G17" s="13">
        <v>1.1406249999999999E-3</v>
      </c>
      <c r="H17" s="65" t="str">
        <f t="shared" si="0"/>
        <v>1:38.55</v>
      </c>
      <c r="I17" s="13"/>
      <c r="J17" s="10" t="str">
        <f>IF(G17&lt;$I$16,"破我國紀錄","")</f>
        <v/>
      </c>
      <c r="K17" s="31" t="e">
        <f>IF(G17&lt;#REF!,"破成人賽紀錄","")</f>
        <v>#REF!</v>
      </c>
    </row>
    <row r="18" spans="1:11" ht="30" customHeight="1">
      <c r="A18" s="10">
        <v>20</v>
      </c>
      <c r="B18" s="30">
        <f>RANK(G18,$G$18:$G$19,1)</f>
        <v>1</v>
      </c>
      <c r="C18" s="15" t="s">
        <v>134</v>
      </c>
      <c r="D18" s="15" t="s">
        <v>135</v>
      </c>
      <c r="E18" s="15" t="s">
        <v>232</v>
      </c>
      <c r="F18" s="15" t="s">
        <v>209</v>
      </c>
      <c r="G18" s="13">
        <v>1.7776620370370374E-3</v>
      </c>
      <c r="H18" s="65" t="str">
        <f t="shared" ref="H18:H58" si="1">TEXT(G18,"m:ss.00;@")</f>
        <v>2:33.59</v>
      </c>
      <c r="I18" s="13">
        <v>1.297337962962963E-3</v>
      </c>
      <c r="J18" s="10" t="str">
        <f>IF(G18&lt;$I$18,"破我國紀錄","")</f>
        <v/>
      </c>
      <c r="K18" s="31" t="e">
        <f>IF(G18&lt;#REF!,"破成人賽紀錄","")</f>
        <v>#REF!</v>
      </c>
    </row>
    <row r="19" spans="1:11" ht="30" customHeight="1">
      <c r="A19" s="10"/>
      <c r="B19" s="30">
        <f>RANK(G19,$G$18:$G$19,1)</f>
        <v>2</v>
      </c>
      <c r="C19" s="15" t="s">
        <v>227</v>
      </c>
      <c r="D19" s="15" t="s">
        <v>228</v>
      </c>
      <c r="E19" s="15" t="s">
        <v>232</v>
      </c>
      <c r="F19" s="15" t="s">
        <v>209</v>
      </c>
      <c r="G19" s="13">
        <v>1.7795138888888889E-3</v>
      </c>
      <c r="H19" s="65" t="str">
        <f t="shared" si="1"/>
        <v>2:33.75</v>
      </c>
      <c r="I19" s="13"/>
      <c r="J19" s="10" t="str">
        <f>IF(G19&lt;$I$18,"破我國紀錄","")</f>
        <v/>
      </c>
      <c r="K19" s="31" t="e">
        <f>IF(G19&lt;#REF!,"破成人賽紀錄","")</f>
        <v>#REF!</v>
      </c>
    </row>
    <row r="20" spans="1:11" ht="30" customHeight="1">
      <c r="A20" s="10">
        <v>20</v>
      </c>
      <c r="B20" s="30">
        <f>RANK(G20,$G$20:$G$23,1)</f>
        <v>1</v>
      </c>
      <c r="C20" s="15" t="s">
        <v>145</v>
      </c>
      <c r="D20" s="15" t="s">
        <v>9</v>
      </c>
      <c r="E20" s="15" t="s">
        <v>234</v>
      </c>
      <c r="F20" s="15" t="s">
        <v>209</v>
      </c>
      <c r="G20" s="13">
        <v>1.2506944444444447E-3</v>
      </c>
      <c r="H20" s="65" t="str">
        <f t="shared" si="1"/>
        <v>1:48.06</v>
      </c>
      <c r="I20" s="13">
        <v>1.084837962962963E-3</v>
      </c>
      <c r="J20" s="10" t="str">
        <f>IF(G20&lt;$I$20,"破我國紀錄","")</f>
        <v/>
      </c>
      <c r="K20" s="31" t="e">
        <f>IF(G20&lt;#REF!,"破成人賽紀錄","")</f>
        <v>#REF!</v>
      </c>
    </row>
    <row r="21" spans="1:11" ht="30" customHeight="1">
      <c r="A21" s="10"/>
      <c r="B21" s="30">
        <f>RANK(G21,$G$20:$G$23,1)</f>
        <v>2</v>
      </c>
      <c r="C21" s="15" t="s">
        <v>229</v>
      </c>
      <c r="D21" s="15" t="s">
        <v>205</v>
      </c>
      <c r="E21" s="15" t="s">
        <v>234</v>
      </c>
      <c r="F21" s="15" t="s">
        <v>209</v>
      </c>
      <c r="G21" s="13">
        <v>1.2659722222222222E-3</v>
      </c>
      <c r="H21" s="65" t="str">
        <f t="shared" si="1"/>
        <v>1:49.38</v>
      </c>
      <c r="I21" s="13"/>
      <c r="J21" s="10" t="str">
        <f>IF(G21&lt;$I$20,"破我國紀錄","")</f>
        <v/>
      </c>
      <c r="K21" s="31" t="e">
        <f>IF(G21&lt;#REF!,"破成人賽紀錄","")</f>
        <v>#REF!</v>
      </c>
    </row>
    <row r="22" spans="1:11" ht="30" customHeight="1">
      <c r="A22" s="10"/>
      <c r="B22" s="30">
        <f>RANK(G22,$G$20:$G$23,1)</f>
        <v>3</v>
      </c>
      <c r="C22" s="15" t="s">
        <v>231</v>
      </c>
      <c r="D22" s="15" t="s">
        <v>98</v>
      </c>
      <c r="E22" s="15" t="s">
        <v>234</v>
      </c>
      <c r="F22" s="15" t="s">
        <v>209</v>
      </c>
      <c r="G22" s="13">
        <v>1.3194444444444443E-3</v>
      </c>
      <c r="H22" s="65" t="str">
        <f t="shared" si="1"/>
        <v>1:54.00</v>
      </c>
      <c r="I22" s="13"/>
      <c r="J22" s="10" t="str">
        <f>IF(G22&lt;$I$20,"破我國紀錄","")</f>
        <v/>
      </c>
      <c r="K22" s="31" t="e">
        <f>IF(G22&lt;#REF!,"破成人賽紀錄","")</f>
        <v>#REF!</v>
      </c>
    </row>
    <row r="23" spans="1:11" ht="30" customHeight="1">
      <c r="A23" s="10"/>
      <c r="B23" s="30"/>
      <c r="C23" s="15" t="s">
        <v>230</v>
      </c>
      <c r="D23" s="15" t="s">
        <v>8</v>
      </c>
      <c r="E23" s="15" t="s">
        <v>234</v>
      </c>
      <c r="F23" s="15" t="s">
        <v>209</v>
      </c>
      <c r="G23" s="13" t="s">
        <v>464</v>
      </c>
      <c r="H23" s="65" t="str">
        <f t="shared" si="1"/>
        <v>棄權</v>
      </c>
      <c r="I23" s="13"/>
      <c r="J23" s="10" t="str">
        <f>IF(G23&lt;$I$20,"破我國紀錄","")</f>
        <v/>
      </c>
      <c r="K23" s="31" t="e">
        <f>IF(G23&lt;#REF!,"破成人賽紀錄","")</f>
        <v>#REF!</v>
      </c>
    </row>
    <row r="24" spans="1:11" ht="30" customHeight="1">
      <c r="A24" s="10">
        <v>21</v>
      </c>
      <c r="B24" s="30">
        <f>RANK(G24,$G$24:$G$26,1)</f>
        <v>1</v>
      </c>
      <c r="C24" s="15" t="s">
        <v>236</v>
      </c>
      <c r="D24" s="15" t="s">
        <v>25</v>
      </c>
      <c r="E24" s="15" t="s">
        <v>246</v>
      </c>
      <c r="F24" s="15" t="s">
        <v>209</v>
      </c>
      <c r="G24" s="96">
        <v>1.3905092592592595E-3</v>
      </c>
      <c r="H24" s="65" t="str">
        <f t="shared" si="1"/>
        <v>2:00.14</v>
      </c>
      <c r="I24" s="13">
        <v>1.1502314814814815E-3</v>
      </c>
      <c r="J24" s="10" t="str">
        <f>IF(G24&lt;$I$24,"破我國紀錄","")</f>
        <v/>
      </c>
      <c r="K24" s="31" t="e">
        <f>IF(G24&lt;#REF!,"破成人賽紀錄","")</f>
        <v>#REF!</v>
      </c>
    </row>
    <row r="25" spans="1:11" ht="30" customHeight="1">
      <c r="A25" s="10"/>
      <c r="B25" s="30">
        <f>RANK(G25,$G$24:$G$26,1)</f>
        <v>2</v>
      </c>
      <c r="C25" s="15" t="s">
        <v>237</v>
      </c>
      <c r="D25" s="15" t="s">
        <v>15</v>
      </c>
      <c r="E25" s="15" t="s">
        <v>246</v>
      </c>
      <c r="F25" s="15" t="s">
        <v>209</v>
      </c>
      <c r="G25" s="96">
        <v>2.0364583333333333E-3</v>
      </c>
      <c r="H25" s="65" t="str">
        <f t="shared" si="1"/>
        <v>2:55.95</v>
      </c>
      <c r="I25" s="13"/>
      <c r="J25" s="10" t="str">
        <f>IF(G25&lt;$I$24,"破我國紀錄","")</f>
        <v/>
      </c>
      <c r="K25" s="31" t="e">
        <f>IF(G25&lt;#REF!,"破成人賽紀錄","")</f>
        <v>#REF!</v>
      </c>
    </row>
    <row r="26" spans="1:11" ht="30" customHeight="1">
      <c r="A26" s="10"/>
      <c r="B26" s="30"/>
      <c r="C26" s="15" t="s">
        <v>235</v>
      </c>
      <c r="D26" s="15" t="s">
        <v>213</v>
      </c>
      <c r="E26" s="15" t="s">
        <v>246</v>
      </c>
      <c r="F26" s="15" t="s">
        <v>209</v>
      </c>
      <c r="G26" s="13" t="s">
        <v>465</v>
      </c>
      <c r="H26" s="65" t="str">
        <f t="shared" si="1"/>
        <v>犯規</v>
      </c>
      <c r="I26" s="13"/>
      <c r="J26" s="10" t="str">
        <f>IF(G26&lt;$I$24,"破我國紀錄","")</f>
        <v/>
      </c>
      <c r="K26" s="31" t="e">
        <f>IF(G26&lt;#REF!,"破成人賽紀錄","")</f>
        <v>#REF!</v>
      </c>
    </row>
    <row r="27" spans="1:11" ht="30" customHeight="1">
      <c r="A27" s="10">
        <v>21</v>
      </c>
      <c r="B27" s="30">
        <f>RANK(G27,$G$27:$G$31,1)</f>
        <v>1</v>
      </c>
      <c r="C27" s="15" t="s">
        <v>244</v>
      </c>
      <c r="D27" s="15" t="s">
        <v>95</v>
      </c>
      <c r="E27" s="15" t="s">
        <v>248</v>
      </c>
      <c r="F27" s="15" t="s">
        <v>209</v>
      </c>
      <c r="G27" s="13">
        <v>1.0891203703703703E-3</v>
      </c>
      <c r="H27" s="65" t="str">
        <f t="shared" si="1"/>
        <v>1:34.10</v>
      </c>
      <c r="I27" s="87">
        <v>1.0608796296296297E-3</v>
      </c>
      <c r="J27" s="83" t="str">
        <f>IF(G27&lt;$I$27,"破我國紀錄","")</f>
        <v/>
      </c>
      <c r="K27" s="85" t="e">
        <f>IF(G27&lt;#REF!,"破成人賽紀錄","")</f>
        <v>#REF!</v>
      </c>
    </row>
    <row r="28" spans="1:11" ht="30" customHeight="1">
      <c r="A28" s="10"/>
      <c r="B28" s="30">
        <f>RANK(G28,$G$27:$G$31,1)</f>
        <v>2</v>
      </c>
      <c r="C28" s="15" t="s">
        <v>238</v>
      </c>
      <c r="D28" s="15" t="s">
        <v>15</v>
      </c>
      <c r="E28" s="15" t="s">
        <v>248</v>
      </c>
      <c r="F28" s="15" t="s">
        <v>209</v>
      </c>
      <c r="G28" s="87">
        <v>1.2520833333333333E-3</v>
      </c>
      <c r="H28" s="65" t="str">
        <f t="shared" si="1"/>
        <v>1:48.18</v>
      </c>
      <c r="I28" s="13"/>
      <c r="J28" s="83" t="str">
        <f>IF(G28&lt;$I$27,"破我國紀錄","")</f>
        <v/>
      </c>
      <c r="K28" s="31" t="e">
        <f>IF(G28&lt;#REF!,"破成人賽紀錄","")</f>
        <v>#REF!</v>
      </c>
    </row>
    <row r="29" spans="1:11" ht="30" customHeight="1">
      <c r="A29" s="10"/>
      <c r="B29" s="30">
        <f>RANK(G29,$G$27:$G$31,1)</f>
        <v>3</v>
      </c>
      <c r="C29" s="15" t="s">
        <v>242</v>
      </c>
      <c r="D29" s="15" t="s">
        <v>243</v>
      </c>
      <c r="E29" s="15" t="s">
        <v>248</v>
      </c>
      <c r="F29" s="15" t="s">
        <v>209</v>
      </c>
      <c r="G29" s="96">
        <v>1.3546296296296299E-3</v>
      </c>
      <c r="H29" s="65" t="str">
        <f t="shared" si="1"/>
        <v>1:57.04</v>
      </c>
      <c r="I29" s="35"/>
      <c r="J29" s="83" t="str">
        <f>IF(G29&lt;$I$27,"破我國紀錄","")</f>
        <v/>
      </c>
      <c r="K29" s="31" t="e">
        <f>IF(G29&lt;#REF!,"破成人賽紀錄","")</f>
        <v>#REF!</v>
      </c>
    </row>
    <row r="30" spans="1:11" ht="30" customHeight="1">
      <c r="A30" s="10"/>
      <c r="B30" s="30">
        <f>RANK(G30,$G$27:$G$31,1)</f>
        <v>4</v>
      </c>
      <c r="C30" s="15" t="s">
        <v>239</v>
      </c>
      <c r="D30" s="15" t="s">
        <v>240</v>
      </c>
      <c r="E30" s="15" t="s">
        <v>248</v>
      </c>
      <c r="F30" s="15" t="s">
        <v>209</v>
      </c>
      <c r="G30" s="96">
        <v>1.3548611111111112E-3</v>
      </c>
      <c r="H30" s="65" t="str">
        <f t="shared" si="1"/>
        <v>1:57.06</v>
      </c>
      <c r="I30" s="35"/>
      <c r="J30" s="83" t="str">
        <f>IF(G30&lt;$I$27,"破我國紀錄","")</f>
        <v/>
      </c>
      <c r="K30" s="31" t="e">
        <f>IF(G30&lt;#REF!,"破成人賽紀錄","")</f>
        <v>#REF!</v>
      </c>
    </row>
    <row r="31" spans="1:11" ht="30" customHeight="1">
      <c r="A31" s="10"/>
      <c r="B31" s="30">
        <f>RANK(G31,$G$27:$G$31,1)</f>
        <v>5</v>
      </c>
      <c r="C31" s="15" t="s">
        <v>241</v>
      </c>
      <c r="D31" s="15" t="s">
        <v>205</v>
      </c>
      <c r="E31" s="15" t="s">
        <v>248</v>
      </c>
      <c r="F31" s="15" t="s">
        <v>209</v>
      </c>
      <c r="G31" s="96">
        <v>1.562962962962963E-3</v>
      </c>
      <c r="H31" s="65" t="str">
        <f t="shared" si="1"/>
        <v>2:15.04</v>
      </c>
      <c r="I31" s="13"/>
      <c r="J31" s="83" t="str">
        <f>IF(G31&lt;$I$27,"破我國紀錄","")</f>
        <v/>
      </c>
      <c r="K31" s="31" t="e">
        <f>IF(G31&lt;#REF!,"破成人賽紀錄","")</f>
        <v>#REF!</v>
      </c>
    </row>
    <row r="32" spans="1:11" ht="30" customHeight="1">
      <c r="A32" s="10">
        <v>22</v>
      </c>
      <c r="B32" s="30">
        <f>RANK(G32,$G$32:$G$36,1)</f>
        <v>1</v>
      </c>
      <c r="C32" s="15" t="s">
        <v>251</v>
      </c>
      <c r="D32" s="15" t="s">
        <v>9</v>
      </c>
      <c r="E32" s="15" t="s">
        <v>482</v>
      </c>
      <c r="F32" s="15" t="s">
        <v>483</v>
      </c>
      <c r="G32" s="13">
        <v>1.1093750000000001E-3</v>
      </c>
      <c r="H32" s="65" t="str">
        <f t="shared" si="1"/>
        <v>1:35.85</v>
      </c>
      <c r="I32" s="13">
        <v>9.8229166666666669E-4</v>
      </c>
      <c r="J32" s="10" t="str">
        <f>IF(G32&lt;$I$32,"破我國紀錄","")</f>
        <v/>
      </c>
      <c r="K32" s="31" t="e">
        <f>IF(G32&lt;#REF!,"破成人賽紀錄","")</f>
        <v>#REF!</v>
      </c>
    </row>
    <row r="33" spans="1:11" ht="30" customHeight="1">
      <c r="A33" s="10"/>
      <c r="B33" s="30">
        <f>RANK(G33,$G$32:$G$36,1)</f>
        <v>2</v>
      </c>
      <c r="C33" s="15" t="s">
        <v>253</v>
      </c>
      <c r="D33" s="15" t="s">
        <v>254</v>
      </c>
      <c r="E33" s="15" t="s">
        <v>159</v>
      </c>
      <c r="F33" s="15" t="s">
        <v>209</v>
      </c>
      <c r="G33" s="13">
        <v>1.1230324074074074E-3</v>
      </c>
      <c r="H33" s="65" t="str">
        <f t="shared" si="1"/>
        <v>1:37.03</v>
      </c>
      <c r="I33" s="35"/>
      <c r="J33" s="10" t="str">
        <f>IF(G33&lt;$I$32,"破我國紀錄","")</f>
        <v/>
      </c>
      <c r="K33" s="31" t="e">
        <f>IF(G33&lt;#REF!,"破成人賽紀錄","")</f>
        <v>#REF!</v>
      </c>
    </row>
    <row r="34" spans="1:11" ht="30" customHeight="1">
      <c r="A34" s="10"/>
      <c r="B34" s="30">
        <f>RANK(G34,$G$32:$G$36,1)</f>
        <v>3</v>
      </c>
      <c r="C34" s="15" t="s">
        <v>252</v>
      </c>
      <c r="D34" s="15" t="s">
        <v>181</v>
      </c>
      <c r="E34" s="15" t="s">
        <v>482</v>
      </c>
      <c r="F34" s="15" t="s">
        <v>209</v>
      </c>
      <c r="G34" s="13">
        <v>1.2333333333333335E-3</v>
      </c>
      <c r="H34" s="65" t="str">
        <f t="shared" si="1"/>
        <v>1:46.56</v>
      </c>
      <c r="I34" s="13"/>
      <c r="J34" s="10" t="str">
        <f>IF(G34&lt;$I$32,"破我國紀錄","")</f>
        <v/>
      </c>
      <c r="K34" s="31" t="e">
        <f>IF(G34&lt;#REF!,"破成人賽紀錄","")</f>
        <v>#REF!</v>
      </c>
    </row>
    <row r="35" spans="1:11" ht="30" customHeight="1">
      <c r="A35" s="10"/>
      <c r="B35" s="30">
        <f>RANK(G35,$G$32:$G$36,1)</f>
        <v>4</v>
      </c>
      <c r="C35" s="15" t="s">
        <v>249</v>
      </c>
      <c r="D35" s="15" t="s">
        <v>98</v>
      </c>
      <c r="E35" s="15" t="s">
        <v>159</v>
      </c>
      <c r="F35" s="15" t="s">
        <v>209</v>
      </c>
      <c r="G35" s="13">
        <v>1.324537037037037E-3</v>
      </c>
      <c r="H35" s="65" t="str">
        <f t="shared" si="1"/>
        <v>1:54.44</v>
      </c>
      <c r="I35" s="13"/>
      <c r="J35" s="10" t="str">
        <f>IF(G35&lt;$I$32,"破我國紀錄","")</f>
        <v/>
      </c>
      <c r="K35" s="31" t="e">
        <f>IF(G35&lt;#REF!,"破成人賽紀錄","")</f>
        <v>#REF!</v>
      </c>
    </row>
    <row r="36" spans="1:11" ht="30" customHeight="1">
      <c r="A36" s="10"/>
      <c r="B36" s="30">
        <f>RANK(G36,$G$32:$G$36,1)</f>
        <v>5</v>
      </c>
      <c r="C36" s="15" t="s">
        <v>250</v>
      </c>
      <c r="D36" s="15" t="s">
        <v>8</v>
      </c>
      <c r="E36" s="15" t="s">
        <v>482</v>
      </c>
      <c r="F36" s="15" t="s">
        <v>483</v>
      </c>
      <c r="G36" s="13">
        <v>1.3288194444444443E-3</v>
      </c>
      <c r="H36" s="65" t="str">
        <f t="shared" si="1"/>
        <v>1:54.81</v>
      </c>
      <c r="I36" s="13"/>
      <c r="J36" s="10" t="str">
        <f>IF(G36&lt;$I$32,"破我國紀錄","")</f>
        <v/>
      </c>
      <c r="K36" s="31" t="e">
        <f>IF(G36&lt;#REF!,"破成人賽紀錄","")</f>
        <v>#REF!</v>
      </c>
    </row>
    <row r="37" spans="1:11" ht="30" customHeight="1">
      <c r="A37" s="10">
        <v>23</v>
      </c>
      <c r="B37" s="30">
        <f t="shared" ref="B37:B41" si="2">RANK(G37,$G$37:$G$42,1)</f>
        <v>1</v>
      </c>
      <c r="C37" s="15" t="s">
        <v>256</v>
      </c>
      <c r="D37" s="15" t="s">
        <v>9</v>
      </c>
      <c r="E37" s="15" t="s">
        <v>484</v>
      </c>
      <c r="F37" s="15" t="s">
        <v>483</v>
      </c>
      <c r="G37" s="13">
        <v>1.0285879629629631E-3</v>
      </c>
      <c r="H37" s="65" t="str">
        <f t="shared" si="1"/>
        <v>1:28.87</v>
      </c>
      <c r="I37" s="13">
        <v>9.5300925925925935E-4</v>
      </c>
      <c r="J37" s="10" t="str">
        <f t="shared" ref="J37:J42" si="3">IF(G37&lt;$I$37,"破我國紀錄","")</f>
        <v/>
      </c>
      <c r="K37" s="31" t="e">
        <f>IF(G37&lt;#REF!,"破成人賽紀錄","")</f>
        <v>#REF!</v>
      </c>
    </row>
    <row r="38" spans="1:11" ht="30" customHeight="1">
      <c r="A38" s="10"/>
      <c r="B38" s="30">
        <f t="shared" si="2"/>
        <v>2</v>
      </c>
      <c r="C38" s="15" t="s">
        <v>156</v>
      </c>
      <c r="D38" s="15" t="s">
        <v>11</v>
      </c>
      <c r="E38" s="15" t="s">
        <v>485</v>
      </c>
      <c r="F38" s="15" t="s">
        <v>486</v>
      </c>
      <c r="G38" s="13">
        <v>1.0489583333333334E-3</v>
      </c>
      <c r="H38" s="65" t="str">
        <f t="shared" si="1"/>
        <v>1:30.63</v>
      </c>
      <c r="I38" s="13"/>
      <c r="J38" s="10" t="str">
        <f t="shared" si="3"/>
        <v/>
      </c>
      <c r="K38" s="31" t="e">
        <f>IF(G38&lt;#REF!,"破成人賽紀錄","")</f>
        <v>#REF!</v>
      </c>
    </row>
    <row r="39" spans="1:11" ht="30" customHeight="1">
      <c r="A39" s="10"/>
      <c r="B39" s="30">
        <f t="shared" si="2"/>
        <v>3</v>
      </c>
      <c r="C39" s="15" t="s">
        <v>255</v>
      </c>
      <c r="D39" s="15" t="s">
        <v>181</v>
      </c>
      <c r="E39" s="15" t="s">
        <v>485</v>
      </c>
      <c r="F39" s="15" t="s">
        <v>486</v>
      </c>
      <c r="G39" s="13">
        <v>1.0516203703703703E-3</v>
      </c>
      <c r="H39" s="65" t="str">
        <f t="shared" si="1"/>
        <v>1:30.86</v>
      </c>
      <c r="I39" s="13"/>
      <c r="J39" s="10" t="str">
        <f t="shared" si="3"/>
        <v/>
      </c>
      <c r="K39" s="31" t="e">
        <f>IF(G39&lt;#REF!,"破成人賽紀錄","")</f>
        <v>#REF!</v>
      </c>
    </row>
    <row r="40" spans="1:11" ht="30" customHeight="1">
      <c r="A40" s="10"/>
      <c r="B40" s="30">
        <f t="shared" si="2"/>
        <v>4</v>
      </c>
      <c r="C40" s="15" t="s">
        <v>257</v>
      </c>
      <c r="D40" s="15" t="s">
        <v>15</v>
      </c>
      <c r="E40" s="15" t="s">
        <v>485</v>
      </c>
      <c r="F40" s="15" t="s">
        <v>486</v>
      </c>
      <c r="G40" s="13">
        <v>1.4655092592592593E-3</v>
      </c>
      <c r="H40" s="65" t="str">
        <f t="shared" si="1"/>
        <v>2:06.62</v>
      </c>
      <c r="I40" s="13"/>
      <c r="J40" s="10" t="str">
        <f t="shared" si="3"/>
        <v/>
      </c>
      <c r="K40" s="31" t="e">
        <f>IF(G40&lt;#REF!,"破成人賽紀錄","")</f>
        <v>#REF!</v>
      </c>
    </row>
    <row r="41" spans="1:11" ht="30" customHeight="1">
      <c r="A41" s="10"/>
      <c r="B41" s="30">
        <f t="shared" si="2"/>
        <v>5</v>
      </c>
      <c r="C41" s="15" t="s">
        <v>157</v>
      </c>
      <c r="D41" s="15" t="s">
        <v>104</v>
      </c>
      <c r="E41" s="15" t="s">
        <v>487</v>
      </c>
      <c r="F41" s="15" t="s">
        <v>486</v>
      </c>
      <c r="G41" s="13">
        <v>1.4928240740740741E-3</v>
      </c>
      <c r="H41" s="65" t="str">
        <f t="shared" si="1"/>
        <v>2:08.98</v>
      </c>
      <c r="I41" s="13"/>
      <c r="J41" s="10" t="str">
        <f t="shared" si="3"/>
        <v/>
      </c>
      <c r="K41" s="31" t="e">
        <f>IF(G41&lt;#REF!,"破成人賽紀錄","")</f>
        <v>#REF!</v>
      </c>
    </row>
    <row r="42" spans="1:11" ht="30" customHeight="1">
      <c r="A42" s="10"/>
      <c r="B42" s="30"/>
      <c r="C42" s="15" t="s">
        <v>258</v>
      </c>
      <c r="D42" s="15" t="s">
        <v>25</v>
      </c>
      <c r="E42" s="15" t="s">
        <v>487</v>
      </c>
      <c r="F42" s="15" t="s">
        <v>488</v>
      </c>
      <c r="G42" s="13" t="s">
        <v>474</v>
      </c>
      <c r="H42" s="65" t="str">
        <f t="shared" si="1"/>
        <v>棄權</v>
      </c>
      <c r="I42" s="13"/>
      <c r="J42" s="10" t="str">
        <f t="shared" si="3"/>
        <v/>
      </c>
      <c r="K42" s="31" t="e">
        <f>IF(G42&lt;#REF!,"破成人賽紀錄","")</f>
        <v>#REF!</v>
      </c>
    </row>
    <row r="43" spans="1:11" ht="30" customHeight="1">
      <c r="A43" s="10">
        <v>24</v>
      </c>
      <c r="B43" s="30">
        <f>RANK(G43,$G$43:$G$46,1)</f>
        <v>1</v>
      </c>
      <c r="C43" s="15" t="s">
        <v>261</v>
      </c>
      <c r="D43" s="15" t="s">
        <v>25</v>
      </c>
      <c r="E43" s="15" t="s">
        <v>489</v>
      </c>
      <c r="F43" s="15" t="s">
        <v>486</v>
      </c>
      <c r="G43" s="13">
        <v>1.0314814814814815E-3</v>
      </c>
      <c r="H43" s="65" t="str">
        <f t="shared" si="1"/>
        <v>1:29.12</v>
      </c>
      <c r="I43" s="13">
        <v>9.3807870370370367E-4</v>
      </c>
      <c r="J43" s="10" t="str">
        <f>IF(G43&lt;$I$43,"破我國紀錄","")</f>
        <v/>
      </c>
      <c r="K43" s="31" t="e">
        <f>IF(G43&lt;#REF!,"破成人賽紀錄","")</f>
        <v>#REF!</v>
      </c>
    </row>
    <row r="44" spans="1:11" ht="30" customHeight="1">
      <c r="A44" s="10"/>
      <c r="B44" s="30">
        <f>RANK(G44,$G$43:$G$46,1)</f>
        <v>2</v>
      </c>
      <c r="C44" s="15" t="s">
        <v>262</v>
      </c>
      <c r="D44" s="15" t="s">
        <v>263</v>
      </c>
      <c r="E44" s="15" t="s">
        <v>489</v>
      </c>
      <c r="F44" s="15" t="s">
        <v>486</v>
      </c>
      <c r="G44" s="13">
        <v>1.1650462962962962E-3</v>
      </c>
      <c r="H44" s="65" t="str">
        <f t="shared" si="1"/>
        <v>1:40.66</v>
      </c>
      <c r="I44" s="13"/>
      <c r="J44" s="10" t="str">
        <f>IF(G44&lt;$I$43,"破我國紀錄","")</f>
        <v/>
      </c>
      <c r="K44" s="31" t="e">
        <f>IF(G44&lt;#REF!,"破成人賽紀錄","")</f>
        <v>#REF!</v>
      </c>
    </row>
    <row r="45" spans="1:11" ht="30" customHeight="1">
      <c r="A45" s="10"/>
      <c r="B45" s="30">
        <f>RANK(G45,$G$43:$G$46,1)</f>
        <v>3</v>
      </c>
      <c r="C45" s="15" t="s">
        <v>264</v>
      </c>
      <c r="D45" s="15" t="s">
        <v>185</v>
      </c>
      <c r="E45" s="15" t="s">
        <v>489</v>
      </c>
      <c r="F45" s="15" t="s">
        <v>486</v>
      </c>
      <c r="G45" s="13">
        <v>1.1745370370370369E-3</v>
      </c>
      <c r="H45" s="65" t="str">
        <f t="shared" si="1"/>
        <v>1:41.48</v>
      </c>
      <c r="I45" s="13"/>
      <c r="J45" s="10" t="str">
        <f>IF(G45&lt;$I$43,"破我國紀錄","")</f>
        <v/>
      </c>
      <c r="K45" s="31" t="e">
        <f>IF(G45&lt;#REF!,"破成人賽紀錄","")</f>
        <v>#REF!</v>
      </c>
    </row>
    <row r="46" spans="1:11" ht="30" customHeight="1">
      <c r="A46" s="10"/>
      <c r="B46" s="30"/>
      <c r="C46" s="15" t="s">
        <v>260</v>
      </c>
      <c r="D46" s="15" t="s">
        <v>95</v>
      </c>
      <c r="E46" s="15" t="s">
        <v>490</v>
      </c>
      <c r="F46" s="15" t="s">
        <v>486</v>
      </c>
      <c r="G46" s="13" t="s">
        <v>474</v>
      </c>
      <c r="H46" s="65" t="str">
        <f t="shared" si="1"/>
        <v>棄權</v>
      </c>
      <c r="I46" s="13"/>
      <c r="J46" s="10" t="str">
        <f>IF(G46&lt;$I$43,"破我國紀錄","")</f>
        <v/>
      </c>
      <c r="K46" s="31" t="e">
        <f>IF(G46&lt;#REF!,"破成人賽紀錄","")</f>
        <v>#REF!</v>
      </c>
    </row>
    <row r="47" spans="1:11" ht="30" customHeight="1">
      <c r="A47" s="10">
        <v>24</v>
      </c>
      <c r="B47" s="30">
        <f>RANK(G47,$G$47:$G$49,1)</f>
        <v>1</v>
      </c>
      <c r="C47" s="15" t="s">
        <v>265</v>
      </c>
      <c r="D47" s="15" t="s">
        <v>118</v>
      </c>
      <c r="E47" s="15" t="s">
        <v>491</v>
      </c>
      <c r="F47" s="15" t="s">
        <v>486</v>
      </c>
      <c r="G47" s="13">
        <v>1.0454861111111112E-3</v>
      </c>
      <c r="H47" s="65" t="str">
        <f t="shared" si="1"/>
        <v>1:30.33</v>
      </c>
      <c r="I47" s="13">
        <v>8.8888888888888882E-4</v>
      </c>
      <c r="J47" s="10" t="str">
        <f>IF(G47&lt;$I$47,"破我國紀錄","")</f>
        <v/>
      </c>
      <c r="K47" s="31" t="e">
        <f>IF(G47&lt;#REF!,"破成人賽紀錄","")</f>
        <v>#REF!</v>
      </c>
    </row>
    <row r="48" spans="1:11" ht="30" customHeight="1">
      <c r="A48" s="10"/>
      <c r="B48" s="30">
        <f>RANK(G48,$G$47:$G$49,1)</f>
        <v>2</v>
      </c>
      <c r="C48" s="15" t="s">
        <v>266</v>
      </c>
      <c r="D48" s="15" t="s">
        <v>104</v>
      </c>
      <c r="E48" s="15" t="s">
        <v>475</v>
      </c>
      <c r="F48" s="15" t="s">
        <v>486</v>
      </c>
      <c r="G48" s="13">
        <v>1.2195601851851853E-3</v>
      </c>
      <c r="H48" s="65" t="str">
        <f t="shared" si="1"/>
        <v>1:45.37</v>
      </c>
      <c r="I48" s="13"/>
      <c r="J48" s="10" t="str">
        <f>IF(G48&lt;$I$47,"破我國紀錄","")</f>
        <v/>
      </c>
      <c r="K48" s="31" t="e">
        <f>IF(G48&lt;#REF!,"破成人賽紀錄","")</f>
        <v>#REF!</v>
      </c>
    </row>
    <row r="49" spans="1:11" ht="30" customHeight="1">
      <c r="A49" s="10"/>
      <c r="B49" s="30">
        <f>RANK(G49,$G$47:$G$49,1)</f>
        <v>3</v>
      </c>
      <c r="C49" s="15" t="s">
        <v>267</v>
      </c>
      <c r="D49" s="15" t="s">
        <v>268</v>
      </c>
      <c r="E49" s="15" t="s">
        <v>475</v>
      </c>
      <c r="F49" s="15" t="s">
        <v>486</v>
      </c>
      <c r="G49" s="13">
        <v>1.2488425925925926E-3</v>
      </c>
      <c r="H49" s="65" t="str">
        <f t="shared" si="1"/>
        <v>1:47.90</v>
      </c>
      <c r="I49" s="13"/>
      <c r="J49" s="10" t="str">
        <f>IF(G49&lt;$I$47,"破我國紀錄","")</f>
        <v/>
      </c>
      <c r="K49" s="31" t="e">
        <f>IF(G49&lt;#REF!,"破成人賽紀錄","")</f>
        <v>#REF!</v>
      </c>
    </row>
    <row r="50" spans="1:11" ht="30" customHeight="1">
      <c r="A50" s="10">
        <v>25</v>
      </c>
      <c r="B50" s="30">
        <f>RANK(G50,$G$50:$G$54,1)</f>
        <v>1</v>
      </c>
      <c r="C50" s="15" t="s">
        <v>277</v>
      </c>
      <c r="D50" s="15" t="s">
        <v>459</v>
      </c>
      <c r="E50" s="15" t="s">
        <v>280</v>
      </c>
      <c r="F50" s="15" t="s">
        <v>209</v>
      </c>
      <c r="G50" s="13">
        <v>1.0166666666666666E-3</v>
      </c>
      <c r="H50" s="65" t="str">
        <f t="shared" si="1"/>
        <v>1:27.84</v>
      </c>
      <c r="I50" s="13">
        <v>8.9791666666666665E-4</v>
      </c>
      <c r="J50" s="10" t="str">
        <f>IF(G50&lt;$I$50,"破我國紀錄","")</f>
        <v/>
      </c>
      <c r="K50" s="31" t="e">
        <f>IF(G50&lt;#REF!,"破成人賽紀錄","")</f>
        <v>#REF!</v>
      </c>
    </row>
    <row r="51" spans="1:11" ht="30" customHeight="1">
      <c r="A51" s="10"/>
      <c r="B51" s="30">
        <f>RANK(G51,$G$50:$G$54,1)</f>
        <v>2</v>
      </c>
      <c r="C51" s="15" t="s">
        <v>276</v>
      </c>
      <c r="D51" s="15" t="s">
        <v>9</v>
      </c>
      <c r="E51" s="15" t="s">
        <v>280</v>
      </c>
      <c r="F51" s="15" t="s">
        <v>209</v>
      </c>
      <c r="G51" s="13">
        <v>1.1020833333333332E-3</v>
      </c>
      <c r="H51" s="65" t="str">
        <f t="shared" si="1"/>
        <v>1:35.22</v>
      </c>
      <c r="I51" s="13"/>
      <c r="J51" s="10" t="str">
        <f>IF(G51&lt;$I$50,"破我國紀錄","")</f>
        <v/>
      </c>
      <c r="K51" s="31" t="e">
        <f>IF(G51&lt;#REF!,"破成人賽紀錄","")</f>
        <v>#REF!</v>
      </c>
    </row>
    <row r="52" spans="1:11" ht="30" customHeight="1">
      <c r="A52" s="10"/>
      <c r="B52" s="30">
        <f>RANK(G52,$G$50:$G$54,1)</f>
        <v>3</v>
      </c>
      <c r="C52" s="15" t="s">
        <v>275</v>
      </c>
      <c r="D52" s="15" t="s">
        <v>8</v>
      </c>
      <c r="E52" s="15" t="s">
        <v>280</v>
      </c>
      <c r="F52" s="15" t="s">
        <v>209</v>
      </c>
      <c r="G52" s="13">
        <v>1.1887731481481482E-3</v>
      </c>
      <c r="H52" s="65" t="str">
        <f t="shared" si="1"/>
        <v>1:42.71</v>
      </c>
      <c r="I52" s="13"/>
      <c r="J52" s="10" t="str">
        <f>IF(G52&lt;$I$50,"破我國紀錄","")</f>
        <v/>
      </c>
      <c r="K52" s="31" t="e">
        <f>IF(G52&lt;#REF!,"破成人賽紀錄","")</f>
        <v>#REF!</v>
      </c>
    </row>
    <row r="53" spans="1:11" ht="30" customHeight="1">
      <c r="A53" s="10"/>
      <c r="B53" s="30">
        <f>RANK(G53,$G$50:$G$54,1)</f>
        <v>4</v>
      </c>
      <c r="C53" s="15" t="s">
        <v>274</v>
      </c>
      <c r="D53" s="15" t="s">
        <v>135</v>
      </c>
      <c r="E53" s="15" t="s">
        <v>280</v>
      </c>
      <c r="F53" s="15" t="s">
        <v>209</v>
      </c>
      <c r="G53" s="13">
        <v>1.3086805555555558E-3</v>
      </c>
      <c r="H53" s="65" t="str">
        <f t="shared" si="1"/>
        <v>1:53.07</v>
      </c>
      <c r="I53" s="13"/>
      <c r="J53" s="10" t="str">
        <f>IF(G53&lt;$I$50,"破我國紀錄","")</f>
        <v/>
      </c>
      <c r="K53" s="31" t="e">
        <f>IF(G53&lt;#REF!,"破成人賽紀錄","")</f>
        <v>#REF!</v>
      </c>
    </row>
    <row r="54" spans="1:11" ht="30" customHeight="1">
      <c r="A54" s="10"/>
      <c r="B54" s="30">
        <f>RANK(G54,$G$50:$G$54,1)</f>
        <v>5</v>
      </c>
      <c r="C54" s="15" t="s">
        <v>272</v>
      </c>
      <c r="D54" s="15" t="s">
        <v>273</v>
      </c>
      <c r="E54" s="15" t="s">
        <v>280</v>
      </c>
      <c r="F54" s="15" t="s">
        <v>209</v>
      </c>
      <c r="G54" s="13">
        <v>1.3130787037037037E-3</v>
      </c>
      <c r="H54" s="65" t="str">
        <f t="shared" si="1"/>
        <v>1:53.45</v>
      </c>
      <c r="I54" s="13"/>
      <c r="J54" s="10" t="str">
        <f>IF(G54&lt;$I$50,"破我國紀錄","")</f>
        <v/>
      </c>
      <c r="K54" s="31" t="e">
        <f>IF(G54&lt;#REF!,"破成人賽紀錄","")</f>
        <v>#REF!</v>
      </c>
    </row>
    <row r="55" spans="1:11" ht="30" customHeight="1">
      <c r="A55" s="10">
        <v>25</v>
      </c>
      <c r="B55" s="30">
        <f>RANK(G55,$G$55:$G$55,1)</f>
        <v>1</v>
      </c>
      <c r="C55" s="15" t="s">
        <v>278</v>
      </c>
      <c r="D55" s="15" t="s">
        <v>8</v>
      </c>
      <c r="E55" s="15" t="s">
        <v>282</v>
      </c>
      <c r="F55" s="15" t="s">
        <v>209</v>
      </c>
      <c r="G55" s="13">
        <v>1.0217592592592594E-3</v>
      </c>
      <c r="H55" s="65" t="str">
        <f t="shared" si="1"/>
        <v>1:28.28</v>
      </c>
      <c r="I55" s="13">
        <v>8.7141203703703697E-4</v>
      </c>
      <c r="J55" s="10" t="str">
        <f>IF(G55&lt;$I$55,"破我國紀錄","")</f>
        <v/>
      </c>
      <c r="K55" s="31" t="e">
        <f>IF(G55&lt;#REF!,"破成人賽紀錄","")</f>
        <v>#REF!</v>
      </c>
    </row>
    <row r="56" spans="1:11" ht="30" customHeight="1">
      <c r="A56" s="10">
        <v>26</v>
      </c>
      <c r="B56" s="30">
        <f>RANK(G56,$G$56:$G$56,1)</f>
        <v>1</v>
      </c>
      <c r="C56" s="15" t="s">
        <v>283</v>
      </c>
      <c r="D56" s="15" t="s">
        <v>8</v>
      </c>
      <c r="E56" s="15" t="s">
        <v>286</v>
      </c>
      <c r="F56" s="15" t="s">
        <v>209</v>
      </c>
      <c r="G56" s="13">
        <v>9.6967592592592602E-4</v>
      </c>
      <c r="H56" s="65" t="str">
        <f t="shared" si="1"/>
        <v>1:23.78</v>
      </c>
      <c r="I56" s="13">
        <v>8.1759259259259252E-4</v>
      </c>
      <c r="J56" s="10" t="str">
        <f>IF(G56&lt;$I$56,"破我國紀錄","")</f>
        <v/>
      </c>
      <c r="K56" s="31" t="e">
        <f>IF(G56&lt;#REF!,"破成人賽紀錄","")</f>
        <v>#REF!</v>
      </c>
    </row>
    <row r="57" spans="1:11" ht="30" customHeight="1">
      <c r="A57" s="10">
        <v>26</v>
      </c>
      <c r="B57" s="30">
        <f>RANK(G57,$G$57:$G$58,1)</f>
        <v>1</v>
      </c>
      <c r="C57" s="15" t="s">
        <v>195</v>
      </c>
      <c r="D57" s="15" t="s">
        <v>196</v>
      </c>
      <c r="E57" s="15" t="s">
        <v>287</v>
      </c>
      <c r="F57" s="15" t="s">
        <v>209</v>
      </c>
      <c r="G57" s="13">
        <v>1.0104166666666666E-3</v>
      </c>
      <c r="H57" s="65" t="str">
        <f t="shared" si="1"/>
        <v>1:27.30</v>
      </c>
      <c r="I57" s="13">
        <v>8.4687499999999997E-4</v>
      </c>
      <c r="J57" s="10" t="str">
        <f>IF(G57&lt;$I$57,"破我國紀錄","")</f>
        <v/>
      </c>
      <c r="K57" s="31" t="e">
        <f>IF(G57&lt;#REF!,"破成人賽紀錄","")</f>
        <v>#REF!</v>
      </c>
    </row>
    <row r="58" spans="1:11" ht="30" customHeight="1">
      <c r="A58" s="10"/>
      <c r="B58" s="30"/>
      <c r="C58" s="15" t="s">
        <v>284</v>
      </c>
      <c r="D58" s="15" t="s">
        <v>22</v>
      </c>
      <c r="E58" s="15" t="s">
        <v>287</v>
      </c>
      <c r="F58" s="15" t="s">
        <v>209</v>
      </c>
      <c r="G58" s="13" t="s">
        <v>466</v>
      </c>
      <c r="H58" s="65" t="str">
        <f t="shared" si="1"/>
        <v>棄權</v>
      </c>
      <c r="I58" s="13"/>
      <c r="J58" s="10" t="str">
        <f>IF(G58&lt;$I$57,"破我國紀錄","")</f>
        <v/>
      </c>
      <c r="K58" s="31" t="e">
        <f>IF(G58&lt;#REF!,"破成人賽紀錄","")</f>
        <v>#REF!</v>
      </c>
    </row>
  </sheetData>
  <sortState ref="B50:G54">
    <sortCondition ref="B50:B54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88" fitToHeight="0" orientation="portrait" r:id="rId1"/>
  <rowBreaks count="19" manualBreakCount="19">
    <brk id="2" max="16383" man="1"/>
    <brk id="5" max="16383" man="1"/>
    <brk id="7" max="16383" man="1"/>
    <brk id="9" max="16383" man="1"/>
    <brk id="10" max="16383" man="1"/>
    <brk id="14" max="16383" man="1"/>
    <brk id="15" max="16383" man="1"/>
    <brk id="17" max="16383" man="1"/>
    <brk id="19" max="16383" man="1"/>
    <brk id="23" max="16383" man="1"/>
    <brk id="26" max="16383" man="1"/>
    <brk id="31" max="16383" man="1"/>
    <brk id="36" max="16383" man="1"/>
    <brk id="42" max="16383" man="1"/>
    <brk id="46" max="16383" man="1"/>
    <brk id="49" max="16383" man="1"/>
    <brk id="54" max="16383" man="1"/>
    <brk id="55" max="16383" man="1"/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43"/>
  <sheetViews>
    <sheetView zoomScaleNormal="100" workbookViewId="0">
      <pane ySplit="1" topLeftCell="A2" activePane="bottomLeft" state="frozen"/>
      <selection pane="bottomLeft" activeCell="A39" sqref="A39:J39"/>
    </sheetView>
  </sheetViews>
  <sheetFormatPr defaultColWidth="8.88671875" defaultRowHeight="25.2" customHeight="1"/>
  <cols>
    <col min="1" max="1" width="5.33203125" style="57" customWidth="1"/>
    <col min="2" max="2" width="5.77734375" style="11" customWidth="1"/>
    <col min="3" max="3" width="14.77734375" style="11" customWidth="1"/>
    <col min="4" max="4" width="32.77734375" style="11" customWidth="1"/>
    <col min="5" max="5" width="6.44140625" style="11" customWidth="1"/>
    <col min="6" max="6" width="12.33203125" style="11" customWidth="1"/>
    <col min="7" max="7" width="11" style="74" customWidth="1"/>
    <col min="8" max="8" width="7.88671875" style="90" hidden="1" customWidth="1"/>
    <col min="9" max="9" width="9.77734375" style="74" customWidth="1"/>
    <col min="10" max="10" width="11.33203125" style="11" customWidth="1"/>
    <col min="11" max="11" width="11.33203125" style="11" hidden="1" customWidth="1"/>
    <col min="12" max="16384" width="8.88671875" style="1"/>
  </cols>
  <sheetData>
    <row r="1" spans="1:11" s="27" customFormat="1" ht="25.2" customHeight="1">
      <c r="A1" s="23" t="s">
        <v>82</v>
      </c>
      <c r="B1" s="58" t="s">
        <v>0</v>
      </c>
      <c r="C1" s="58" t="s">
        <v>43</v>
      </c>
      <c r="D1" s="58" t="s">
        <v>44</v>
      </c>
      <c r="E1" s="58" t="s">
        <v>7</v>
      </c>
      <c r="F1" s="58" t="s">
        <v>42</v>
      </c>
      <c r="G1" s="59" t="s">
        <v>45</v>
      </c>
      <c r="H1" s="64" t="s">
        <v>83</v>
      </c>
      <c r="I1" s="75" t="s">
        <v>48</v>
      </c>
      <c r="J1" s="58" t="s">
        <v>46</v>
      </c>
      <c r="K1" s="61" t="s">
        <v>13</v>
      </c>
    </row>
    <row r="2" spans="1:11" s="27" customFormat="1" ht="30" customHeight="1">
      <c r="A2" s="30">
        <v>27</v>
      </c>
      <c r="B2" s="30">
        <f>RANK(G2,$G$2:$G$2,1)</f>
        <v>1</v>
      </c>
      <c r="C2" s="15" t="s">
        <v>87</v>
      </c>
      <c r="D2" s="15" t="s">
        <v>25</v>
      </c>
      <c r="E2" s="15" t="s">
        <v>291</v>
      </c>
      <c r="F2" s="15" t="s">
        <v>300</v>
      </c>
      <c r="G2" s="35">
        <v>1.932291666666667E-3</v>
      </c>
      <c r="H2" s="65" t="str">
        <f t="shared" ref="H2:H43" si="0">TEXT(G2,"m:ss.00;@")</f>
        <v>2:46.95</v>
      </c>
      <c r="I2" s="35">
        <v>1.5599537037037038E-3</v>
      </c>
      <c r="J2" s="30" t="str">
        <f>IF(G2&lt;$I$2,"破我國紀錄","")</f>
        <v/>
      </c>
      <c r="K2" s="84" t="e">
        <f>IF(G2&lt;#REF!,"破成人賽紀錄","")</f>
        <v>#REF!</v>
      </c>
    </row>
    <row r="3" spans="1:11" ht="30" customHeight="1">
      <c r="A3" s="10">
        <v>27</v>
      </c>
      <c r="B3" s="30">
        <f>RANK(G3,$G$3:$G$4,1)</f>
        <v>1</v>
      </c>
      <c r="C3" s="15" t="s">
        <v>288</v>
      </c>
      <c r="D3" s="15" t="s">
        <v>15</v>
      </c>
      <c r="E3" s="15" t="s">
        <v>292</v>
      </c>
      <c r="F3" s="15" t="s">
        <v>300</v>
      </c>
      <c r="G3" s="13">
        <v>1.1840277777777778E-3</v>
      </c>
      <c r="H3" s="65" t="str">
        <f t="shared" si="0"/>
        <v>1:42.30</v>
      </c>
      <c r="I3" s="13">
        <v>1.396990740740741E-3</v>
      </c>
      <c r="J3" s="30" t="str">
        <f>IF(G3&lt;$I$3,"破我國紀錄","")</f>
        <v>破我國紀錄</v>
      </c>
      <c r="K3" s="31" t="e">
        <f>IF(G3&lt;#REF!,"破成人賽紀錄","")</f>
        <v>#REF!</v>
      </c>
    </row>
    <row r="4" spans="1:11" ht="30" customHeight="1">
      <c r="A4" s="10"/>
      <c r="B4" s="30"/>
      <c r="C4" s="15" t="s">
        <v>289</v>
      </c>
      <c r="D4" s="15" t="s">
        <v>18</v>
      </c>
      <c r="E4" s="15" t="s">
        <v>292</v>
      </c>
      <c r="F4" s="15" t="s">
        <v>300</v>
      </c>
      <c r="G4" s="13" t="s">
        <v>465</v>
      </c>
      <c r="H4" s="65" t="str">
        <f t="shared" si="0"/>
        <v>犯規</v>
      </c>
      <c r="I4" s="13"/>
      <c r="J4" s="30" t="str">
        <f>IF(G4&lt;$I$3,"破我國紀錄","")</f>
        <v/>
      </c>
      <c r="K4" s="31" t="e">
        <f>IF(G4&lt;#REF!,"破成人賽紀錄","")</f>
        <v>#REF!</v>
      </c>
    </row>
    <row r="5" spans="1:11" ht="30" customHeight="1">
      <c r="A5" s="10">
        <v>28</v>
      </c>
      <c r="B5" s="30">
        <f>RANK(G5,$G$5:$G$7,1)</f>
        <v>1</v>
      </c>
      <c r="C5" s="15" t="s">
        <v>296</v>
      </c>
      <c r="D5" s="15" t="s">
        <v>8</v>
      </c>
      <c r="E5" s="15" t="s">
        <v>496</v>
      </c>
      <c r="F5" s="15" t="s">
        <v>300</v>
      </c>
      <c r="G5" s="13">
        <v>1.3979166666666664E-3</v>
      </c>
      <c r="H5" s="65" t="str">
        <f t="shared" si="0"/>
        <v>2:00.78</v>
      </c>
      <c r="I5" s="13">
        <v>1.3434027777777776E-3</v>
      </c>
      <c r="J5" s="30" t="str">
        <f>IF(G5&lt;$I$5,"破我國紀錄","")</f>
        <v/>
      </c>
      <c r="K5" s="31" t="e">
        <f>IF(G5&lt;#REF!,"破成人賽紀錄","")</f>
        <v>#REF!</v>
      </c>
    </row>
    <row r="6" spans="1:11" ht="30" customHeight="1">
      <c r="A6" s="10"/>
      <c r="B6" s="30">
        <f>RANK(G6,$G$5:$G$7,1)</f>
        <v>2</v>
      </c>
      <c r="C6" s="15" t="s">
        <v>294</v>
      </c>
      <c r="D6" s="15" t="s">
        <v>295</v>
      </c>
      <c r="E6" s="15" t="s">
        <v>497</v>
      </c>
      <c r="F6" s="15" t="s">
        <v>300</v>
      </c>
      <c r="G6" s="13">
        <v>1.4586805555555553E-3</v>
      </c>
      <c r="H6" s="65" t="str">
        <f t="shared" si="0"/>
        <v>2:06.03</v>
      </c>
      <c r="I6" s="13"/>
      <c r="J6" s="30" t="str">
        <f>IF(G6&lt;$I$5,"破我國紀錄","")</f>
        <v/>
      </c>
      <c r="K6" s="31" t="e">
        <f>IF(G6&lt;#REF!,"破成人賽紀錄","")</f>
        <v>#REF!</v>
      </c>
    </row>
    <row r="7" spans="1:11" ht="30" customHeight="1">
      <c r="A7" s="10"/>
      <c r="B7" s="30">
        <f>RANK(G7,$G$5:$G$7,1)</f>
        <v>3</v>
      </c>
      <c r="C7" s="15" t="s">
        <v>293</v>
      </c>
      <c r="D7" s="15" t="s">
        <v>25</v>
      </c>
      <c r="E7" s="15" t="s">
        <v>99</v>
      </c>
      <c r="F7" s="15" t="s">
        <v>300</v>
      </c>
      <c r="G7" s="13">
        <v>1.6243055555555557E-3</v>
      </c>
      <c r="H7" s="65" t="str">
        <f t="shared" si="0"/>
        <v>2:20.34</v>
      </c>
      <c r="I7" s="13"/>
      <c r="J7" s="30" t="str">
        <f>IF(G7&lt;$I$5,"破我國紀錄","")</f>
        <v/>
      </c>
      <c r="K7" s="31" t="e">
        <f>IF(G7&lt;#REF!,"破成人賽紀錄","")</f>
        <v>#REF!</v>
      </c>
    </row>
    <row r="8" spans="1:11" ht="30" customHeight="1">
      <c r="A8" s="10">
        <v>29</v>
      </c>
      <c r="B8" s="30">
        <f>RANK(G8,$G$8:$G$9,1)</f>
        <v>1</v>
      </c>
      <c r="C8" s="15" t="s">
        <v>297</v>
      </c>
      <c r="D8" s="15" t="s">
        <v>25</v>
      </c>
      <c r="E8" s="15" t="s">
        <v>106</v>
      </c>
      <c r="F8" s="15" t="s">
        <v>498</v>
      </c>
      <c r="G8" s="13">
        <v>1.3912037037037037E-3</v>
      </c>
      <c r="H8" s="65" t="str">
        <f t="shared" si="0"/>
        <v>2:00.20</v>
      </c>
      <c r="I8" s="13">
        <v>1.187037037037037E-3</v>
      </c>
      <c r="J8" s="30" t="str">
        <f>IF(G8&lt;$I$8,"破我國紀錄","")</f>
        <v/>
      </c>
      <c r="K8" s="31" t="e">
        <f>IF(G8&lt;#REF!,"破成人賽紀錄","")</f>
        <v>#REF!</v>
      </c>
    </row>
    <row r="9" spans="1:11" ht="30" customHeight="1">
      <c r="A9" s="10"/>
      <c r="B9" s="30">
        <f>RANK(G9,$G$8:$G$9,1)</f>
        <v>2</v>
      </c>
      <c r="C9" s="15" t="s">
        <v>103</v>
      </c>
      <c r="D9" s="15" t="s">
        <v>104</v>
      </c>
      <c r="E9" s="15" t="s">
        <v>106</v>
      </c>
      <c r="F9" s="15" t="s">
        <v>300</v>
      </c>
      <c r="G9" s="13">
        <v>2.0172453703703702E-3</v>
      </c>
      <c r="H9" s="65" t="str">
        <f t="shared" si="0"/>
        <v>2:54.29</v>
      </c>
      <c r="I9" s="13"/>
      <c r="J9" s="30" t="str">
        <f>IF(G9&lt;$I$8,"破我國紀錄","")</f>
        <v/>
      </c>
      <c r="K9" s="31" t="e">
        <f>IF(G9&lt;#REF!,"破成人賽紀錄","")</f>
        <v>#REF!</v>
      </c>
    </row>
    <row r="10" spans="1:11" ht="30" customHeight="1">
      <c r="A10" s="10">
        <v>29</v>
      </c>
      <c r="B10" s="30">
        <f>RANK(G10,$G$10:$G$12,1)</f>
        <v>1</v>
      </c>
      <c r="C10" s="15" t="s">
        <v>298</v>
      </c>
      <c r="D10" s="15" t="s">
        <v>15</v>
      </c>
      <c r="E10" s="15" t="s">
        <v>113</v>
      </c>
      <c r="F10" s="15" t="s">
        <v>499</v>
      </c>
      <c r="G10" s="13">
        <v>1.3027777777777777E-3</v>
      </c>
      <c r="H10" s="65" t="str">
        <f t="shared" si="0"/>
        <v>1:52.56</v>
      </c>
      <c r="I10" s="13">
        <v>1.1216435185185186E-3</v>
      </c>
      <c r="J10" s="30" t="str">
        <f>IF(G10&lt;$I$10,"破我國紀錄","")</f>
        <v/>
      </c>
      <c r="K10" s="31" t="e">
        <f>IF(G10&lt;#REF!,"破成人賽紀錄","")</f>
        <v>#REF!</v>
      </c>
    </row>
    <row r="11" spans="1:11" ht="30" customHeight="1">
      <c r="A11" s="10"/>
      <c r="B11" s="30">
        <f>RANK(G11,$G$10:$G$12,1)</f>
        <v>2</v>
      </c>
      <c r="C11" s="15" t="s">
        <v>108</v>
      </c>
      <c r="D11" s="15" t="s">
        <v>104</v>
      </c>
      <c r="E11" s="15" t="s">
        <v>113</v>
      </c>
      <c r="F11" s="15" t="s">
        <v>300</v>
      </c>
      <c r="G11" s="13">
        <v>1.7370370370370369E-3</v>
      </c>
      <c r="H11" s="65" t="str">
        <f t="shared" si="0"/>
        <v>2:30.08</v>
      </c>
      <c r="I11" s="13"/>
      <c r="J11" s="30" t="str">
        <f>IF(G11&lt;$I$10,"破我國紀錄","")</f>
        <v/>
      </c>
      <c r="K11" s="31" t="e">
        <f>IF(G11&lt;#REF!,"破成人賽紀錄","")</f>
        <v>#REF!</v>
      </c>
    </row>
    <row r="12" spans="1:11" ht="30" customHeight="1">
      <c r="A12" s="10"/>
      <c r="B12" s="30"/>
      <c r="C12" s="15" t="s">
        <v>299</v>
      </c>
      <c r="D12" s="15" t="s">
        <v>18</v>
      </c>
      <c r="E12" s="15" t="s">
        <v>113</v>
      </c>
      <c r="F12" s="15" t="s">
        <v>498</v>
      </c>
      <c r="G12" s="13" t="s">
        <v>500</v>
      </c>
      <c r="H12" s="65" t="str">
        <f t="shared" si="0"/>
        <v>棄權</v>
      </c>
      <c r="I12" s="13"/>
      <c r="J12" s="30" t="str">
        <f>IF(G12&lt;$I$10,"破我國紀錄","")</f>
        <v/>
      </c>
      <c r="K12" s="31" t="e">
        <f>IF(G12&lt;#REF!,"破成人賽紀錄","")</f>
        <v>#REF!</v>
      </c>
    </row>
    <row r="13" spans="1:11" ht="30" customHeight="1">
      <c r="A13" s="10">
        <v>30</v>
      </c>
      <c r="B13" s="30">
        <f>RANK(G13,$G$13:$G$14,1)</f>
        <v>1</v>
      </c>
      <c r="C13" s="15" t="s">
        <v>215</v>
      </c>
      <c r="D13" s="15" t="s">
        <v>216</v>
      </c>
      <c r="E13" s="15" t="s">
        <v>221</v>
      </c>
      <c r="F13" s="15" t="s">
        <v>300</v>
      </c>
      <c r="G13" s="13">
        <v>1.5251157407407407E-3</v>
      </c>
      <c r="H13" s="65" t="str">
        <f t="shared" si="0"/>
        <v>2:11.77</v>
      </c>
      <c r="I13" s="13">
        <v>1.1078703703703704E-3</v>
      </c>
      <c r="J13" s="30" t="str">
        <f>IF(G13&lt;$I$13,"破我國紀錄","")</f>
        <v/>
      </c>
      <c r="K13" s="31" t="e">
        <f>IF(G13&lt;#REF!,"破成人賽紀錄","")</f>
        <v>#REF!</v>
      </c>
    </row>
    <row r="14" spans="1:11" ht="30" customHeight="1">
      <c r="A14" s="10"/>
      <c r="B14" s="30">
        <f>RANK(G14,$G$13:$G$14,1)</f>
        <v>2</v>
      </c>
      <c r="C14" s="15" t="s">
        <v>114</v>
      </c>
      <c r="D14" s="15" t="s">
        <v>9</v>
      </c>
      <c r="E14" s="15" t="s">
        <v>221</v>
      </c>
      <c r="F14" s="15" t="s">
        <v>300</v>
      </c>
      <c r="G14" s="13">
        <v>1.7344907407407407E-3</v>
      </c>
      <c r="H14" s="65" t="str">
        <f t="shared" si="0"/>
        <v>2:29.86</v>
      </c>
      <c r="I14" s="13"/>
      <c r="J14" s="30" t="str">
        <f>IF(G14&lt;$I$13,"破我國紀錄","")</f>
        <v/>
      </c>
      <c r="K14" s="31" t="e">
        <f>IF(G14&lt;#REF!,"破成人賽紀錄","")</f>
        <v>#REF!</v>
      </c>
    </row>
    <row r="15" spans="1:11" ht="30" customHeight="1">
      <c r="A15" s="10">
        <v>30</v>
      </c>
      <c r="B15" s="30">
        <f>RANK(G15,$G$15:$G$15,1)</f>
        <v>1</v>
      </c>
      <c r="C15" s="15" t="s">
        <v>301</v>
      </c>
      <c r="D15" s="15" t="s">
        <v>8</v>
      </c>
      <c r="E15" s="15" t="s">
        <v>223</v>
      </c>
      <c r="F15" s="15" t="s">
        <v>300</v>
      </c>
      <c r="G15" s="13">
        <v>1.4937500000000001E-3</v>
      </c>
      <c r="H15" s="65" t="str">
        <f t="shared" si="0"/>
        <v>2:09.06</v>
      </c>
      <c r="I15" s="13">
        <v>1.0482638888888889E-3</v>
      </c>
      <c r="J15" s="30" t="str">
        <f>IF(G15&lt;$I$15,"破我國紀錄","")</f>
        <v/>
      </c>
      <c r="K15" s="31" t="e">
        <f>IF(G15&lt;#REF!,"破成人賽紀錄","")</f>
        <v>#REF!</v>
      </c>
    </row>
    <row r="16" spans="1:11" ht="30" customHeight="1">
      <c r="A16" s="10">
        <v>30</v>
      </c>
      <c r="B16" s="30">
        <f>RANK(G16,$G$16:$G$16,1)</f>
        <v>1</v>
      </c>
      <c r="C16" s="15" t="s">
        <v>125</v>
      </c>
      <c r="D16" s="15" t="s">
        <v>86</v>
      </c>
      <c r="E16" s="15" t="s">
        <v>303</v>
      </c>
      <c r="F16" s="15" t="s">
        <v>300</v>
      </c>
      <c r="G16" s="13">
        <v>1.6663194444444442E-3</v>
      </c>
      <c r="H16" s="65" t="str">
        <f t="shared" si="0"/>
        <v>2:23.97</v>
      </c>
      <c r="I16" s="13">
        <v>9.7175925925925934E-4</v>
      </c>
      <c r="J16" s="30" t="str">
        <f>IF(G16&lt;$I$16,"破我國紀錄","")</f>
        <v/>
      </c>
      <c r="K16" s="31" t="e">
        <f>IF(G16&lt;#REF!,"破成人賽紀錄","")</f>
        <v>#REF!</v>
      </c>
    </row>
    <row r="17" spans="1:11" ht="30" customHeight="1">
      <c r="A17" s="10">
        <v>31</v>
      </c>
      <c r="B17" s="30">
        <f>RANK(G17,$G$17:$G$20,1)</f>
        <v>1</v>
      </c>
      <c r="C17" s="15" t="s">
        <v>304</v>
      </c>
      <c r="D17" s="15" t="s">
        <v>118</v>
      </c>
      <c r="E17" s="15" t="s">
        <v>508</v>
      </c>
      <c r="F17" s="15" t="s">
        <v>493</v>
      </c>
      <c r="G17" s="13">
        <v>1.2593749999999999E-3</v>
      </c>
      <c r="H17" s="65" t="str">
        <f t="shared" si="0"/>
        <v>1:48.81</v>
      </c>
      <c r="I17" s="13">
        <v>1.1880787037037038E-3</v>
      </c>
      <c r="J17" s="30" t="str">
        <f>IF(G17&lt;$I$17,"破我國紀錄","")</f>
        <v/>
      </c>
      <c r="K17" s="31" t="e">
        <f>IF(G17&lt;#REF!,"破成人賽紀錄","")</f>
        <v>#REF!</v>
      </c>
    </row>
    <row r="18" spans="1:11" ht="30" customHeight="1">
      <c r="A18" s="10"/>
      <c r="B18" s="30">
        <f>RANK(G18,$G$17:$G$20,1)</f>
        <v>2</v>
      </c>
      <c r="C18" s="15" t="s">
        <v>227</v>
      </c>
      <c r="D18" s="15" t="s">
        <v>228</v>
      </c>
      <c r="E18" s="15" t="s">
        <v>520</v>
      </c>
      <c r="F18" s="15" t="s">
        <v>521</v>
      </c>
      <c r="G18" s="13">
        <v>1.7223379629629628E-3</v>
      </c>
      <c r="H18" s="65" t="str">
        <f t="shared" si="0"/>
        <v>2:28.81</v>
      </c>
      <c r="I18" s="13"/>
      <c r="J18" s="30" t="str">
        <f>IF(G18&lt;$I$17,"破我國紀錄","")</f>
        <v/>
      </c>
      <c r="K18" s="31" t="e">
        <f>IF(G18&lt;#REF!,"破成人賽紀錄","")</f>
        <v>#REF!</v>
      </c>
    </row>
    <row r="19" spans="1:11" ht="30" customHeight="1">
      <c r="A19" s="10"/>
      <c r="B19" s="30">
        <f>RANK(G19,$G$17:$G$20,1)</f>
        <v>3</v>
      </c>
      <c r="C19" s="15" t="s">
        <v>306</v>
      </c>
      <c r="D19" s="15" t="s">
        <v>228</v>
      </c>
      <c r="E19" s="15" t="s">
        <v>520</v>
      </c>
      <c r="F19" s="15" t="s">
        <v>521</v>
      </c>
      <c r="G19" s="13">
        <v>2.4874999999999997E-3</v>
      </c>
      <c r="H19" s="65" t="str">
        <f t="shared" si="0"/>
        <v>3:34.92</v>
      </c>
      <c r="I19" s="13"/>
      <c r="J19" s="30" t="str">
        <f>IF(G19&lt;$I$17,"破我國紀錄","")</f>
        <v/>
      </c>
      <c r="K19" s="31" t="e">
        <f>IF(G19&lt;#REF!,"破成人賽紀錄","")</f>
        <v>#REF!</v>
      </c>
    </row>
    <row r="20" spans="1:11" ht="30" customHeight="1">
      <c r="A20" s="10"/>
      <c r="B20" s="30" t="s">
        <v>522</v>
      </c>
      <c r="C20" s="15" t="s">
        <v>305</v>
      </c>
      <c r="D20" s="15" t="s">
        <v>11</v>
      </c>
      <c r="E20" s="15" t="s">
        <v>520</v>
      </c>
      <c r="F20" s="15" t="s">
        <v>521</v>
      </c>
      <c r="G20" s="13" t="s">
        <v>523</v>
      </c>
      <c r="H20" s="65" t="str">
        <f t="shared" si="0"/>
        <v>棄權</v>
      </c>
      <c r="I20" s="13"/>
      <c r="J20" s="30" t="str">
        <f>IF(G20&lt;$I$17,"破我國紀錄","")</f>
        <v/>
      </c>
      <c r="K20" s="31" t="e">
        <f>IF(G20&lt;#REF!,"破成人賽紀錄","")</f>
        <v>#REF!</v>
      </c>
    </row>
    <row r="21" spans="1:11" ht="30" customHeight="1">
      <c r="A21" s="10">
        <v>31</v>
      </c>
      <c r="B21" s="30">
        <f>RANK(G21,$G$21:$G$21,1)</f>
        <v>1</v>
      </c>
      <c r="C21" s="15" t="s">
        <v>307</v>
      </c>
      <c r="D21" s="15" t="s">
        <v>25</v>
      </c>
      <c r="E21" s="15" t="s">
        <v>524</v>
      </c>
      <c r="F21" s="15" t="s">
        <v>521</v>
      </c>
      <c r="G21" s="13">
        <v>1.8068287037037037E-3</v>
      </c>
      <c r="H21" s="65" t="str">
        <f t="shared" si="0"/>
        <v>2:36.11</v>
      </c>
      <c r="I21" s="13">
        <v>1.1605324074074074E-3</v>
      </c>
      <c r="J21" s="30" t="str">
        <f>IF(G21&lt;$I$21,"破我國紀錄","")</f>
        <v/>
      </c>
      <c r="K21" s="31" t="e">
        <f>IF(G21&lt;#REF!,"破成人賽紀錄","")</f>
        <v>#REF!</v>
      </c>
    </row>
    <row r="22" spans="1:11" ht="30" customHeight="1">
      <c r="A22" s="10">
        <v>32</v>
      </c>
      <c r="B22" s="30">
        <f>RANK(G22,$G$22:$G$25,1)</f>
        <v>1</v>
      </c>
      <c r="C22" s="15" t="s">
        <v>311</v>
      </c>
      <c r="D22" s="15" t="s">
        <v>8</v>
      </c>
      <c r="E22" s="15" t="s">
        <v>470</v>
      </c>
      <c r="F22" s="15" t="s">
        <v>493</v>
      </c>
      <c r="G22" s="13">
        <v>1.3159722222222221E-3</v>
      </c>
      <c r="H22" s="65" t="str">
        <f t="shared" si="0"/>
        <v>1:53.70</v>
      </c>
      <c r="I22" s="13">
        <v>1.080787037037037E-3</v>
      </c>
      <c r="J22" s="30" t="str">
        <f>IF(G22&lt;$I$22,"破我國紀錄","")</f>
        <v/>
      </c>
      <c r="K22" s="31" t="e">
        <f>IF(G22&lt;#REF!,"破成人賽紀錄","")</f>
        <v>#REF!</v>
      </c>
    </row>
    <row r="23" spans="1:11" ht="30" customHeight="1">
      <c r="A23" s="10"/>
      <c r="B23" s="30">
        <f>RANK(G23,$G$22:$G$25,1)</f>
        <v>2</v>
      </c>
      <c r="C23" s="15" t="s">
        <v>308</v>
      </c>
      <c r="D23" s="15" t="s">
        <v>8</v>
      </c>
      <c r="E23" s="15" t="s">
        <v>151</v>
      </c>
      <c r="F23" s="15" t="s">
        <v>493</v>
      </c>
      <c r="G23" s="13">
        <v>1.3398148148148147E-3</v>
      </c>
      <c r="H23" s="65" t="str">
        <f t="shared" si="0"/>
        <v>1:55.76</v>
      </c>
      <c r="I23" s="13"/>
      <c r="J23" s="30" t="str">
        <f>IF(G23&lt;$I$22,"破我國紀錄","")</f>
        <v/>
      </c>
      <c r="K23" s="31" t="e">
        <f>IF(G23&lt;#REF!,"破成人賽紀錄","")</f>
        <v>#REF!</v>
      </c>
    </row>
    <row r="24" spans="1:11" ht="30" customHeight="1">
      <c r="A24" s="10"/>
      <c r="B24" s="30">
        <f>RANK(G24,$G$22:$G$25,1)</f>
        <v>3</v>
      </c>
      <c r="C24" s="15" t="s">
        <v>309</v>
      </c>
      <c r="D24" s="15" t="s">
        <v>310</v>
      </c>
      <c r="E24" s="15" t="s">
        <v>151</v>
      </c>
      <c r="F24" s="15" t="s">
        <v>300</v>
      </c>
      <c r="G24" s="13">
        <v>1.3486111111111112E-3</v>
      </c>
      <c r="H24" s="65" t="str">
        <f t="shared" si="0"/>
        <v>1:56.52</v>
      </c>
      <c r="I24" s="13"/>
      <c r="J24" s="30" t="str">
        <f>IF(G24&lt;$I$22,"破我國紀錄","")</f>
        <v/>
      </c>
      <c r="K24" s="31" t="e">
        <f>IF(G24&lt;#REF!,"破成人賽紀錄","")</f>
        <v>#REF!</v>
      </c>
    </row>
    <row r="25" spans="1:11" ht="30" customHeight="1">
      <c r="A25" s="10"/>
      <c r="B25" s="30"/>
      <c r="C25" s="15" t="s">
        <v>230</v>
      </c>
      <c r="D25" s="15" t="s">
        <v>8</v>
      </c>
      <c r="E25" s="15" t="s">
        <v>151</v>
      </c>
      <c r="F25" s="15" t="s">
        <v>300</v>
      </c>
      <c r="G25" s="13" t="s">
        <v>464</v>
      </c>
      <c r="H25" s="65" t="str">
        <f t="shared" si="0"/>
        <v>棄權</v>
      </c>
      <c r="I25" s="13"/>
      <c r="J25" s="30" t="str">
        <f>IF(G25&lt;$I$22,"破我國紀錄","")</f>
        <v/>
      </c>
      <c r="K25" s="31" t="e">
        <f>IF(G25&lt;#REF!,"破成人賽紀錄","")</f>
        <v>#REF!</v>
      </c>
    </row>
    <row r="26" spans="1:11" ht="30" customHeight="1">
      <c r="A26" s="10">
        <v>33</v>
      </c>
      <c r="B26" s="30">
        <f>RANK(G26,$G$26:$G$28,1)</f>
        <v>1</v>
      </c>
      <c r="C26" s="15" t="s">
        <v>313</v>
      </c>
      <c r="D26" s="15" t="s">
        <v>8</v>
      </c>
      <c r="E26" s="15" t="s">
        <v>525</v>
      </c>
      <c r="F26" s="15" t="s">
        <v>300</v>
      </c>
      <c r="G26" s="87">
        <v>1.2828703703703702E-3</v>
      </c>
      <c r="H26" s="65" t="str">
        <f t="shared" si="0"/>
        <v>1:50.84</v>
      </c>
      <c r="I26" s="13">
        <v>1.0245370370370371E-3</v>
      </c>
      <c r="J26" s="30" t="str">
        <f>IF(G26&lt;$I$26,"破我國紀錄","")</f>
        <v/>
      </c>
      <c r="K26" s="31" t="e">
        <f>IF(G26&lt;#REF!,"破成人賽紀錄","")</f>
        <v>#REF!</v>
      </c>
    </row>
    <row r="27" spans="1:11" ht="30" customHeight="1">
      <c r="A27" s="10"/>
      <c r="B27" s="30">
        <f>RANK(G27,$G$26:$G$28,1)</f>
        <v>2</v>
      </c>
      <c r="C27" s="15" t="s">
        <v>312</v>
      </c>
      <c r="D27" s="15" t="s">
        <v>205</v>
      </c>
      <c r="E27" s="15" t="s">
        <v>152</v>
      </c>
      <c r="F27" s="15" t="s">
        <v>300</v>
      </c>
      <c r="G27" s="13">
        <v>1.3068287037037035E-3</v>
      </c>
      <c r="H27" s="65" t="str">
        <f t="shared" si="0"/>
        <v>1:52.91</v>
      </c>
      <c r="I27" s="87"/>
      <c r="J27" s="30" t="str">
        <f>IF(G27&lt;$I$26,"破我國紀錄","")</f>
        <v/>
      </c>
      <c r="K27" s="85" t="e">
        <f>IF(G27&lt;#REF!,"破成人賽紀錄","")</f>
        <v>#REF!</v>
      </c>
    </row>
    <row r="28" spans="1:11" ht="30" customHeight="1">
      <c r="A28" s="10"/>
      <c r="B28" s="30">
        <f>RANK(G28,$G$26:$G$28,1)</f>
        <v>3</v>
      </c>
      <c r="C28" s="15" t="s">
        <v>314</v>
      </c>
      <c r="D28" s="15" t="s">
        <v>98</v>
      </c>
      <c r="E28" s="15" t="s">
        <v>473</v>
      </c>
      <c r="F28" s="15" t="s">
        <v>493</v>
      </c>
      <c r="G28" s="13">
        <v>1.541550925925926E-3</v>
      </c>
      <c r="H28" s="65" t="str">
        <f t="shared" si="0"/>
        <v>2:13.19</v>
      </c>
      <c r="I28" s="13"/>
      <c r="J28" s="30" t="str">
        <f>IF(G28&lt;$I$26,"破我國紀錄","")</f>
        <v/>
      </c>
      <c r="K28" s="31" t="e">
        <f>IF(G28&lt;#REF!,"破成人賽紀錄","")</f>
        <v>#REF!</v>
      </c>
    </row>
    <row r="29" spans="1:11" ht="30" customHeight="1">
      <c r="A29" s="10">
        <v>33</v>
      </c>
      <c r="B29" s="30">
        <f>RANK(G29,$G$29:$G$29,1)</f>
        <v>1</v>
      </c>
      <c r="C29" s="15" t="s">
        <v>315</v>
      </c>
      <c r="D29" s="15" t="s">
        <v>118</v>
      </c>
      <c r="E29" s="15" t="s">
        <v>526</v>
      </c>
      <c r="F29" s="15" t="s">
        <v>527</v>
      </c>
      <c r="G29" s="13">
        <v>1.0614583333333333E-3</v>
      </c>
      <c r="H29" s="65" t="str">
        <f t="shared" si="0"/>
        <v>1:31.71</v>
      </c>
      <c r="I29" s="35">
        <v>8.9363425925925927E-4</v>
      </c>
      <c r="J29" s="30" t="str">
        <f>IF(G29&lt;$I$29,"破我國紀錄","")</f>
        <v/>
      </c>
      <c r="K29" s="31" t="e">
        <f>IF(G29&lt;#REF!,"破成人賽紀錄","")</f>
        <v>#REF!</v>
      </c>
    </row>
    <row r="30" spans="1:11" ht="30" customHeight="1">
      <c r="A30" s="10">
        <v>34</v>
      </c>
      <c r="B30" s="30">
        <f>RANK(G30,$G$30:$G$31,1)</f>
        <v>1</v>
      </c>
      <c r="C30" s="15" t="s">
        <v>317</v>
      </c>
      <c r="D30" s="15" t="s">
        <v>9</v>
      </c>
      <c r="E30" s="15" t="s">
        <v>259</v>
      </c>
      <c r="F30" s="15" t="s">
        <v>300</v>
      </c>
      <c r="G30" s="13">
        <v>1.1614583333333331E-3</v>
      </c>
      <c r="H30" s="65" t="str">
        <f t="shared" si="0"/>
        <v>1:40.35</v>
      </c>
      <c r="I30" s="35">
        <v>9.0011574074074082E-4</v>
      </c>
      <c r="J30" s="30" t="str">
        <f>IF(G30&lt;$I$30,"破我國紀錄","")</f>
        <v/>
      </c>
      <c r="K30" s="31" t="e">
        <f>IF(G30&lt;#REF!,"破成人賽紀錄","")</f>
        <v>#REF!</v>
      </c>
    </row>
    <row r="31" spans="1:11" ht="30" customHeight="1">
      <c r="A31" s="10"/>
      <c r="B31" s="30"/>
      <c r="C31" s="15" t="s">
        <v>316</v>
      </c>
      <c r="D31" s="15" t="s">
        <v>118</v>
      </c>
      <c r="E31" s="15" t="s">
        <v>259</v>
      </c>
      <c r="F31" s="15" t="s">
        <v>300</v>
      </c>
      <c r="G31" s="13" t="s">
        <v>467</v>
      </c>
      <c r="H31" s="65" t="str">
        <f t="shared" si="0"/>
        <v>棄權</v>
      </c>
      <c r="I31" s="13"/>
      <c r="J31" s="30" t="str">
        <f>IF(G31&lt;$I$30,"破我國紀錄","")</f>
        <v/>
      </c>
      <c r="K31" s="31" t="e">
        <f>IF(G31&lt;#REF!,"破成人賽紀錄","")</f>
        <v>#REF!</v>
      </c>
    </row>
    <row r="32" spans="1:11" ht="30" customHeight="1">
      <c r="A32" s="10">
        <v>34</v>
      </c>
      <c r="B32" s="30">
        <f>RANK(G32,$G$32:$G$34,1)</f>
        <v>1</v>
      </c>
      <c r="C32" s="15" t="s">
        <v>319</v>
      </c>
      <c r="D32" s="15" t="s">
        <v>11</v>
      </c>
      <c r="E32" s="15" t="s">
        <v>270</v>
      </c>
      <c r="F32" s="15" t="s">
        <v>300</v>
      </c>
      <c r="G32" s="13">
        <v>1.1282407407407406E-3</v>
      </c>
      <c r="H32" s="65" t="str">
        <f t="shared" si="0"/>
        <v>1:37.48</v>
      </c>
      <c r="I32" s="13">
        <v>8.9004629629629633E-4</v>
      </c>
      <c r="J32" s="30" t="str">
        <f>IF(G32&lt;$I$32,"破我國紀錄","")</f>
        <v/>
      </c>
      <c r="K32" s="31" t="e">
        <f>IF(G32&lt;#REF!,"破成人賽紀錄","")</f>
        <v>#REF!</v>
      </c>
    </row>
    <row r="33" spans="1:11" ht="30" customHeight="1">
      <c r="A33" s="10"/>
      <c r="B33" s="30">
        <f>RANK(G33,$G$32:$G$34,1)</f>
        <v>2</v>
      </c>
      <c r="C33" s="15" t="s">
        <v>320</v>
      </c>
      <c r="D33" s="15" t="s">
        <v>20</v>
      </c>
      <c r="E33" s="15" t="s">
        <v>270</v>
      </c>
      <c r="F33" s="15" t="s">
        <v>300</v>
      </c>
      <c r="G33" s="13">
        <v>1.177662037037037E-3</v>
      </c>
      <c r="H33" s="65" t="str">
        <f t="shared" si="0"/>
        <v>1:41.75</v>
      </c>
      <c r="I33" s="35"/>
      <c r="J33" s="30" t="str">
        <f>IF(G33&lt;$I$32,"破我國紀錄","")</f>
        <v/>
      </c>
      <c r="K33" s="31" t="e">
        <f>IF(G33&lt;#REF!,"破成人賽紀錄","")</f>
        <v>#REF!</v>
      </c>
    </row>
    <row r="34" spans="1:11" ht="30" customHeight="1">
      <c r="A34" s="10"/>
      <c r="B34" s="30"/>
      <c r="C34" s="15" t="s">
        <v>318</v>
      </c>
      <c r="D34" s="15" t="s">
        <v>9</v>
      </c>
      <c r="E34" s="15" t="s">
        <v>270</v>
      </c>
      <c r="F34" s="15" t="s">
        <v>300</v>
      </c>
      <c r="G34" s="13" t="s">
        <v>467</v>
      </c>
      <c r="H34" s="65" t="str">
        <f t="shared" si="0"/>
        <v>棄權</v>
      </c>
      <c r="I34" s="13"/>
      <c r="J34" s="30" t="str">
        <f>IF(G34&lt;$I$32,"破我國紀錄","")</f>
        <v/>
      </c>
      <c r="K34" s="31" t="e">
        <f>IF(G34&lt;#REF!,"破成人賽紀錄","")</f>
        <v>#REF!</v>
      </c>
    </row>
    <row r="35" spans="1:11" ht="30" customHeight="1">
      <c r="A35" s="10">
        <v>35</v>
      </c>
      <c r="B35" s="30">
        <f>RANK(G35,$G$35:$G$38,1)</f>
        <v>1</v>
      </c>
      <c r="C35" s="15" t="s">
        <v>324</v>
      </c>
      <c r="D35" s="15" t="s">
        <v>15</v>
      </c>
      <c r="E35" s="15" t="s">
        <v>501</v>
      </c>
      <c r="F35" s="15" t="s">
        <v>493</v>
      </c>
      <c r="G35" s="13">
        <v>9.190972222222223E-4</v>
      </c>
      <c r="H35" s="65" t="str">
        <f t="shared" si="0"/>
        <v>1:19.41</v>
      </c>
      <c r="I35" s="13">
        <v>8.5381944444444448E-4</v>
      </c>
      <c r="J35" s="30" t="str">
        <f>IF(G35&lt;$I$35,"破我國紀錄","")</f>
        <v/>
      </c>
      <c r="K35" s="31" t="e">
        <f>IF(G35&lt;#REF!,"破成人賽紀錄","")</f>
        <v>#REF!</v>
      </c>
    </row>
    <row r="36" spans="1:11" ht="30" customHeight="1">
      <c r="A36" s="10"/>
      <c r="B36" s="30">
        <f>RANK(G36,$G$35:$G$38,1)</f>
        <v>2</v>
      </c>
      <c r="C36" s="15" t="s">
        <v>169</v>
      </c>
      <c r="D36" s="15" t="s">
        <v>9</v>
      </c>
      <c r="E36" s="15" t="s">
        <v>176</v>
      </c>
      <c r="F36" s="15" t="s">
        <v>300</v>
      </c>
      <c r="G36" s="13">
        <v>1.0188657407407408E-3</v>
      </c>
      <c r="H36" s="65" t="str">
        <f t="shared" si="0"/>
        <v>1:28.03</v>
      </c>
      <c r="I36" s="13"/>
      <c r="J36" s="30" t="str">
        <f>IF(G36&lt;$I$35,"破我國紀錄","")</f>
        <v/>
      </c>
      <c r="K36" s="31" t="e">
        <f>IF(G36&lt;#REF!,"破成人賽紀錄","")</f>
        <v>#REF!</v>
      </c>
    </row>
    <row r="37" spans="1:11" ht="30" customHeight="1">
      <c r="A37" s="10"/>
      <c r="B37" s="30">
        <f>RANK(G37,$G$35:$G$38,1)</f>
        <v>3</v>
      </c>
      <c r="C37" s="15" t="s">
        <v>323</v>
      </c>
      <c r="D37" s="15" t="s">
        <v>8</v>
      </c>
      <c r="E37" s="15" t="s">
        <v>176</v>
      </c>
      <c r="F37" s="15" t="s">
        <v>300</v>
      </c>
      <c r="G37" s="13">
        <v>1.2062500000000001E-3</v>
      </c>
      <c r="H37" s="65" t="str">
        <f t="shared" si="0"/>
        <v>1:44.22</v>
      </c>
      <c r="I37" s="13"/>
      <c r="J37" s="30" t="str">
        <f>IF(G37&lt;$I$35,"破我國紀錄","")</f>
        <v/>
      </c>
      <c r="K37" s="31" t="e">
        <f>IF(G37&lt;#REF!,"破成人賽紀錄","")</f>
        <v>#REF!</v>
      </c>
    </row>
    <row r="38" spans="1:11" ht="30" customHeight="1">
      <c r="A38" s="10"/>
      <c r="B38" s="30"/>
      <c r="C38" s="15" t="s">
        <v>321</v>
      </c>
      <c r="D38" s="15" t="s">
        <v>322</v>
      </c>
      <c r="E38" s="15" t="s">
        <v>501</v>
      </c>
      <c r="F38" s="15" t="s">
        <v>300</v>
      </c>
      <c r="G38" s="13" t="s">
        <v>464</v>
      </c>
      <c r="H38" s="65" t="str">
        <f t="shared" si="0"/>
        <v>棄權</v>
      </c>
      <c r="I38" s="13"/>
      <c r="J38" s="30" t="str">
        <f>IF(G38&lt;$I$35,"破我國紀錄","")</f>
        <v/>
      </c>
      <c r="K38" s="31" t="e">
        <f>IF(G38&lt;#REF!,"破成人賽紀錄","")</f>
        <v>#REF!</v>
      </c>
    </row>
    <row r="39" spans="1:11" ht="30" customHeight="1">
      <c r="A39" s="10">
        <v>35</v>
      </c>
      <c r="B39" s="30">
        <f>RANK(G39,$G$39:$G$40,1)</f>
        <v>1</v>
      </c>
      <c r="C39" s="15" t="s">
        <v>325</v>
      </c>
      <c r="D39" s="15" t="s">
        <v>181</v>
      </c>
      <c r="E39" s="15" t="s">
        <v>187</v>
      </c>
      <c r="F39" s="15" t="s">
        <v>300</v>
      </c>
      <c r="G39" s="13">
        <v>7.7731481481481477E-4</v>
      </c>
      <c r="H39" s="65" t="str">
        <f t="shared" si="0"/>
        <v>1:07.16</v>
      </c>
      <c r="I39" s="13">
        <v>8.1782407407407411E-4</v>
      </c>
      <c r="J39" s="30" t="str">
        <f>IF(G39&lt;$I$39,"破我國紀錄","")</f>
        <v>破我國紀錄</v>
      </c>
      <c r="K39" s="31" t="e">
        <f>IF(G39&lt;#REF!,"破成人賽紀錄","")</f>
        <v>#REF!</v>
      </c>
    </row>
    <row r="40" spans="1:11" ht="30" customHeight="1">
      <c r="A40" s="10"/>
      <c r="B40" s="30">
        <f>RANK(G40,$G$39:$G$40,1)</f>
        <v>2</v>
      </c>
      <c r="C40" s="15" t="s">
        <v>326</v>
      </c>
      <c r="D40" s="15" t="s">
        <v>8</v>
      </c>
      <c r="E40" s="15" t="s">
        <v>187</v>
      </c>
      <c r="F40" s="15" t="s">
        <v>300</v>
      </c>
      <c r="G40" s="13">
        <v>1.0429398148148149E-3</v>
      </c>
      <c r="H40" s="65" t="str">
        <f t="shared" si="0"/>
        <v>1:30.11</v>
      </c>
      <c r="I40" s="13"/>
      <c r="J40" s="30" t="str">
        <f>IF(G40&lt;$I$39,"破我國紀錄","")</f>
        <v/>
      </c>
      <c r="K40" s="31" t="e">
        <f>IF(G40&lt;#REF!,"破成人賽紀錄","")</f>
        <v>#REF!</v>
      </c>
    </row>
    <row r="41" spans="1:11" ht="30" customHeight="1">
      <c r="A41" s="10">
        <v>36</v>
      </c>
      <c r="B41" s="30">
        <f>RANK(G41,$G$41:$G$42,1)</f>
        <v>1</v>
      </c>
      <c r="C41" s="15" t="s">
        <v>329</v>
      </c>
      <c r="D41" s="15" t="s">
        <v>86</v>
      </c>
      <c r="E41" s="15" t="s">
        <v>332</v>
      </c>
      <c r="F41" s="15" t="s">
        <v>300</v>
      </c>
      <c r="G41" s="13">
        <v>7.3634259259259258E-4</v>
      </c>
      <c r="H41" s="65" t="str">
        <f t="shared" si="0"/>
        <v>1:03.62</v>
      </c>
      <c r="I41" s="13">
        <v>7.6192129629629624E-4</v>
      </c>
      <c r="J41" s="30" t="str">
        <f>IF(G41&lt;$I$41,"破我國紀錄","")</f>
        <v>破我國紀錄</v>
      </c>
      <c r="K41" s="31" t="e">
        <f>IF(G41&lt;#REF!,"破成人賽紀錄","")</f>
        <v>#REF!</v>
      </c>
    </row>
    <row r="42" spans="1:11" ht="30" customHeight="1">
      <c r="A42" s="10"/>
      <c r="B42" s="30">
        <f>RANK(G42,$G$41:$G$42,1)</f>
        <v>2</v>
      </c>
      <c r="C42" s="15" t="s">
        <v>327</v>
      </c>
      <c r="D42" s="15" t="s">
        <v>328</v>
      </c>
      <c r="E42" s="15" t="s">
        <v>332</v>
      </c>
      <c r="F42" s="15" t="s">
        <v>300</v>
      </c>
      <c r="G42" s="13">
        <v>1.1856481481481481E-3</v>
      </c>
      <c r="H42" s="65" t="str">
        <f t="shared" si="0"/>
        <v>1:42.44</v>
      </c>
      <c r="I42" s="13"/>
      <c r="J42" s="30" t="str">
        <f>IF(G42&lt;$I$41,"破我國紀錄","")</f>
        <v/>
      </c>
      <c r="K42" s="31" t="e">
        <f>IF(G42&lt;#REF!,"破成人賽紀錄","")</f>
        <v>#REF!</v>
      </c>
    </row>
    <row r="43" spans="1:11" ht="30" customHeight="1">
      <c r="A43" s="10">
        <v>36</v>
      </c>
      <c r="B43" s="30">
        <f>RANK(G43,$G$43:$G$43,1)</f>
        <v>1</v>
      </c>
      <c r="C43" s="15" t="s">
        <v>330</v>
      </c>
      <c r="D43" s="15" t="s">
        <v>22</v>
      </c>
      <c r="E43" s="15" t="s">
        <v>287</v>
      </c>
      <c r="F43" s="15" t="s">
        <v>300</v>
      </c>
      <c r="G43" s="13">
        <v>1.0291666666666667E-3</v>
      </c>
      <c r="H43" s="65" t="str">
        <f t="shared" si="0"/>
        <v>1:28.92</v>
      </c>
      <c r="I43" s="13">
        <v>7.618055555555555E-4</v>
      </c>
      <c r="J43" s="30" t="str">
        <f>IF(G43&lt;$I$43,"破我國紀錄","")</f>
        <v/>
      </c>
      <c r="K43" s="31" t="e">
        <f>IF(G43&lt;#REF!,"破成人賽紀錄","")</f>
        <v>#REF!</v>
      </c>
    </row>
  </sheetData>
  <sortState ref="B41:G42">
    <sortCondition ref="B41:B42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88" fitToHeight="0" orientation="portrait" r:id="rId1"/>
  <rowBreaks count="18" manualBreakCount="18">
    <brk id="2" max="16383" man="1"/>
    <brk id="4" max="16383" man="1"/>
    <brk id="7" max="16383" man="1"/>
    <brk id="9" max="16383" man="1"/>
    <brk id="12" max="16383" man="1"/>
    <brk id="14" max="16383" man="1"/>
    <brk id="15" max="16383" man="1"/>
    <brk id="16" max="16383" man="1"/>
    <brk id="20" max="16383" man="1"/>
    <brk id="21" max="16383" man="1"/>
    <brk id="25" max="16383" man="1"/>
    <brk id="28" max="16383" man="1"/>
    <brk id="29" max="16383" man="1"/>
    <brk id="31" max="16383" man="1"/>
    <brk id="34" max="16383" man="1"/>
    <brk id="38" max="16383" man="1"/>
    <brk id="40" max="16383" man="1"/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6"/>
  <sheetViews>
    <sheetView zoomScaleNormal="100" workbookViewId="0">
      <pane ySplit="1" topLeftCell="A2" activePane="bottomLeft" state="frozen"/>
      <selection pane="bottomLeft" activeCell="L21" sqref="L21"/>
    </sheetView>
  </sheetViews>
  <sheetFormatPr defaultColWidth="8.88671875" defaultRowHeight="25.2" customHeight="1"/>
  <cols>
    <col min="1" max="1" width="5.33203125" style="57" customWidth="1"/>
    <col min="2" max="2" width="5.77734375" style="11" customWidth="1"/>
    <col min="3" max="3" width="14.77734375" style="11" customWidth="1"/>
    <col min="4" max="4" width="32.77734375" style="11" customWidth="1"/>
    <col min="5" max="5" width="6.44140625" style="11" customWidth="1"/>
    <col min="6" max="6" width="12.33203125" style="11" customWidth="1"/>
    <col min="7" max="7" width="11" style="74" customWidth="1"/>
    <col min="8" max="8" width="7.88671875" style="90" hidden="1" customWidth="1"/>
    <col min="9" max="9" width="9.77734375" style="74" customWidth="1"/>
    <col min="10" max="10" width="11.33203125" style="11" customWidth="1"/>
    <col min="11" max="11" width="11.33203125" style="11" hidden="1" customWidth="1"/>
    <col min="12" max="16384" width="8.88671875" style="1"/>
  </cols>
  <sheetData>
    <row r="1" spans="1:11" s="27" customFormat="1" ht="25.2" customHeight="1">
      <c r="A1" s="23" t="s">
        <v>82</v>
      </c>
      <c r="B1" s="58" t="s">
        <v>0</v>
      </c>
      <c r="C1" s="58" t="s">
        <v>43</v>
      </c>
      <c r="D1" s="58" t="s">
        <v>44</v>
      </c>
      <c r="E1" s="58" t="s">
        <v>7</v>
      </c>
      <c r="F1" s="58" t="s">
        <v>42</v>
      </c>
      <c r="G1" s="59" t="s">
        <v>45</v>
      </c>
      <c r="H1" s="64" t="s">
        <v>83</v>
      </c>
      <c r="I1" s="75" t="s">
        <v>48</v>
      </c>
      <c r="J1" s="58" t="s">
        <v>46</v>
      </c>
      <c r="K1" s="61" t="s">
        <v>13</v>
      </c>
    </row>
    <row r="2" spans="1:11" s="27" customFormat="1" ht="30" customHeight="1">
      <c r="A2" s="30">
        <v>37</v>
      </c>
      <c r="B2" s="30">
        <f>RANK(G2,$G$2:$G$4,1)</f>
        <v>1</v>
      </c>
      <c r="C2" s="15" t="s">
        <v>335</v>
      </c>
      <c r="D2" s="15" t="s">
        <v>205</v>
      </c>
      <c r="E2" s="15" t="s">
        <v>208</v>
      </c>
      <c r="F2" s="29" t="s">
        <v>528</v>
      </c>
      <c r="G2" s="13">
        <v>2.137847222222222E-3</v>
      </c>
      <c r="H2" s="65" t="str">
        <f t="shared" ref="H2:H5" si="0">TEXT(G2,"m:ss.00;@")</f>
        <v>3:04.71</v>
      </c>
      <c r="I2" s="35">
        <v>1.413888888888889E-3</v>
      </c>
      <c r="J2" s="30" t="str">
        <f>IF(G2&lt;$I$2,"破我國紀錄","")</f>
        <v/>
      </c>
      <c r="K2" s="30" t="e">
        <f>IF(G2&lt;#REF!,"破成人賽紀錄","")</f>
        <v>#REF!</v>
      </c>
    </row>
    <row r="3" spans="1:11" ht="30" customHeight="1">
      <c r="A3" s="10"/>
      <c r="B3" s="30">
        <f>RANK(G3,$G$2:$G$4,1)</f>
        <v>2</v>
      </c>
      <c r="C3" s="15" t="s">
        <v>334</v>
      </c>
      <c r="D3" s="15" t="s">
        <v>8</v>
      </c>
      <c r="E3" s="15" t="s">
        <v>208</v>
      </c>
      <c r="F3" s="29" t="s">
        <v>529</v>
      </c>
      <c r="G3" s="35">
        <v>2.3634259259259259E-3</v>
      </c>
      <c r="H3" s="65" t="str">
        <f t="shared" si="0"/>
        <v>3:24.20</v>
      </c>
      <c r="I3" s="13"/>
      <c r="J3" s="30" t="str">
        <f t="shared" ref="J3:J4" si="1">IF(G3&lt;$I$2,"破我國紀錄","")</f>
        <v/>
      </c>
      <c r="K3" s="10" t="e">
        <f>IF(G3&lt;#REF!,"破成人賽紀錄","")</f>
        <v>#REF!</v>
      </c>
    </row>
    <row r="4" spans="1:11" ht="30" customHeight="1">
      <c r="A4" s="10"/>
      <c r="B4" s="30" t="s">
        <v>519</v>
      </c>
      <c r="C4" s="15" t="s">
        <v>336</v>
      </c>
      <c r="D4" s="15" t="s">
        <v>9</v>
      </c>
      <c r="E4" s="15" t="s">
        <v>208</v>
      </c>
      <c r="F4" s="29" t="s">
        <v>333</v>
      </c>
      <c r="G4" s="13" t="s">
        <v>530</v>
      </c>
      <c r="H4" s="65" t="str">
        <f t="shared" si="0"/>
        <v>棄權</v>
      </c>
      <c r="I4" s="13"/>
      <c r="J4" s="30" t="str">
        <f t="shared" si="1"/>
        <v/>
      </c>
      <c r="K4" s="10" t="e">
        <f>IF(G4&lt;#REF!,"破成人賽紀錄","")</f>
        <v>#REF!</v>
      </c>
    </row>
    <row r="5" spans="1:11" ht="30" customHeight="1">
      <c r="A5" s="10">
        <v>37</v>
      </c>
      <c r="B5" s="30">
        <f>RANK(G5,$G$5:$G$5,1)</f>
        <v>1</v>
      </c>
      <c r="C5" s="15" t="s">
        <v>337</v>
      </c>
      <c r="D5" s="15" t="s">
        <v>9</v>
      </c>
      <c r="E5" s="15" t="s">
        <v>17</v>
      </c>
      <c r="F5" s="29" t="s">
        <v>531</v>
      </c>
      <c r="G5" s="13">
        <v>1.3836805555555555E-3</v>
      </c>
      <c r="H5" s="65" t="str">
        <f t="shared" si="0"/>
        <v>1:59.55</v>
      </c>
      <c r="I5" s="13">
        <v>1.2401620370370368E-3</v>
      </c>
      <c r="J5" s="30" t="str">
        <f>IF(G5&lt;$I$5,"破我國紀錄","")</f>
        <v/>
      </c>
      <c r="K5" s="10" t="e">
        <f>IF(G5&lt;#REF!,"破成人賽紀錄","")</f>
        <v>#REF!</v>
      </c>
    </row>
    <row r="6" spans="1:11" ht="30" customHeight="1">
      <c r="A6" s="10">
        <v>38</v>
      </c>
      <c r="B6" s="30">
        <f>RANK(G6,$G$6:$G$7,1)</f>
        <v>1</v>
      </c>
      <c r="C6" s="15" t="s">
        <v>339</v>
      </c>
      <c r="D6" s="15" t="s">
        <v>9</v>
      </c>
      <c r="E6" s="15" t="s">
        <v>214</v>
      </c>
      <c r="F6" s="29" t="s">
        <v>333</v>
      </c>
      <c r="G6" s="13">
        <v>1.5682870370370371E-3</v>
      </c>
      <c r="H6" s="65" t="str">
        <f t="shared" ref="H6:H26" si="2">TEXT(G6,"m:ss.00;@")</f>
        <v>2:15.50</v>
      </c>
      <c r="I6" s="13">
        <v>1.1539351851851851E-3</v>
      </c>
      <c r="J6" s="10" t="str">
        <f>IF(G6&lt;$I$6,"破我國紀錄","")</f>
        <v/>
      </c>
      <c r="K6" s="10" t="e">
        <f>IF(G6&lt;#REF!,"破成人賽紀錄","")</f>
        <v>#REF!</v>
      </c>
    </row>
    <row r="7" spans="1:11" ht="30" customHeight="1">
      <c r="A7" s="10"/>
      <c r="B7" s="30">
        <f>RANK(G7,$G$6:$G$7,1)</f>
        <v>2</v>
      </c>
      <c r="C7" s="15" t="s">
        <v>338</v>
      </c>
      <c r="D7" s="15" t="s">
        <v>25</v>
      </c>
      <c r="E7" s="15" t="s">
        <v>214</v>
      </c>
      <c r="F7" s="29" t="s">
        <v>333</v>
      </c>
      <c r="G7" s="13">
        <v>1.7593749999999999E-3</v>
      </c>
      <c r="H7" s="65" t="str">
        <f t="shared" si="2"/>
        <v>2:32.01</v>
      </c>
      <c r="I7" s="13"/>
      <c r="J7" s="10" t="str">
        <f t="shared" ref="J7" si="3">IF(G7&lt;$I$6,"破我國紀錄","")</f>
        <v/>
      </c>
      <c r="K7" s="10" t="e">
        <f>IF(G7&lt;#REF!,"破成人賽紀錄","")</f>
        <v>#REF!</v>
      </c>
    </row>
    <row r="8" spans="1:11" ht="30" customHeight="1">
      <c r="A8" s="10">
        <v>38</v>
      </c>
      <c r="B8" s="30">
        <f>RANK(G8,$G$8:$G$8,1)</f>
        <v>1</v>
      </c>
      <c r="C8" s="24" t="s">
        <v>215</v>
      </c>
      <c r="D8" s="15" t="s">
        <v>98</v>
      </c>
      <c r="E8" s="24" t="s">
        <v>220</v>
      </c>
      <c r="F8" s="29" t="s">
        <v>333</v>
      </c>
      <c r="G8" s="13">
        <v>1.6166666666666664E-3</v>
      </c>
      <c r="H8" s="65" t="str">
        <f t="shared" si="2"/>
        <v>2:19.68</v>
      </c>
      <c r="I8" s="13">
        <v>1.1663194444444444E-3</v>
      </c>
      <c r="J8" s="10" t="str">
        <f>IF(G8&lt;$I$8,"破我國紀錄","")</f>
        <v/>
      </c>
      <c r="K8" s="10" t="e">
        <f>IF(G8&lt;#REF!,"破成人賽紀錄","")</f>
        <v>#REF!</v>
      </c>
    </row>
    <row r="9" spans="1:11" ht="30" customHeight="1">
      <c r="A9" s="10">
        <v>39</v>
      </c>
      <c r="B9" s="30">
        <f>RANK(G9,$G$9:$G$10,1)</f>
        <v>1</v>
      </c>
      <c r="C9" s="15" t="s">
        <v>340</v>
      </c>
      <c r="D9" s="15" t="s">
        <v>118</v>
      </c>
      <c r="E9" s="15" t="s">
        <v>222</v>
      </c>
      <c r="F9" s="29" t="s">
        <v>532</v>
      </c>
      <c r="G9" s="13">
        <v>1.3783564814814815E-3</v>
      </c>
      <c r="H9" s="65" t="str">
        <f t="shared" si="2"/>
        <v>1:59.09</v>
      </c>
      <c r="I9" s="13">
        <v>1.1412037037037037E-3</v>
      </c>
      <c r="J9" s="10" t="str">
        <f>IF(G9&lt;$I$9,"破我國紀錄","")</f>
        <v/>
      </c>
      <c r="K9" s="10" t="e">
        <f>IF(G9&lt;#REF!,"破成人賽紀錄","")</f>
        <v>#REF!</v>
      </c>
    </row>
    <row r="10" spans="1:11" ht="30" customHeight="1">
      <c r="A10" s="10"/>
      <c r="B10" s="30" t="s">
        <v>533</v>
      </c>
      <c r="C10" s="15" t="s">
        <v>218</v>
      </c>
      <c r="D10" s="15" t="s">
        <v>9</v>
      </c>
      <c r="E10" s="15" t="s">
        <v>222</v>
      </c>
      <c r="F10" s="29" t="s">
        <v>534</v>
      </c>
      <c r="G10" s="13" t="s">
        <v>464</v>
      </c>
      <c r="H10" s="65" t="str">
        <f t="shared" si="2"/>
        <v>棄權</v>
      </c>
      <c r="I10" s="13"/>
      <c r="J10" s="10" t="str">
        <f>IF(G10&lt;$I$9,"破我國紀錄","")</f>
        <v/>
      </c>
      <c r="K10" s="10" t="e">
        <f>IF(G10&lt;#REF!,"破成人賽紀錄","")</f>
        <v>#REF!</v>
      </c>
    </row>
    <row r="11" spans="1:11" ht="30" customHeight="1">
      <c r="A11" s="10">
        <v>39</v>
      </c>
      <c r="B11" s="30">
        <f>RANK(G11,$G$11:$G$11,1)</f>
        <v>1</v>
      </c>
      <c r="C11" s="15" t="s">
        <v>341</v>
      </c>
      <c r="D11" s="15" t="s">
        <v>9</v>
      </c>
      <c r="E11" s="15" t="s">
        <v>225</v>
      </c>
      <c r="F11" s="29" t="s">
        <v>531</v>
      </c>
      <c r="G11" s="13">
        <v>1.2445601851851851E-3</v>
      </c>
      <c r="H11" s="65" t="str">
        <f t="shared" si="2"/>
        <v>1:47.53</v>
      </c>
      <c r="I11" s="13">
        <v>9.517361111111111E-4</v>
      </c>
      <c r="J11" s="10" t="str">
        <f>IF(G11&lt;$I$11,"破我國紀錄","")</f>
        <v/>
      </c>
      <c r="K11" s="10" t="e">
        <f>IF(G11&lt;#REF!,"破成人賽紀錄","")</f>
        <v>#REF!</v>
      </c>
    </row>
    <row r="12" spans="1:11" ht="30" customHeight="1">
      <c r="A12" s="10">
        <v>39</v>
      </c>
      <c r="B12" s="30">
        <f>RANK(G12,$G$12:$G$12,1)</f>
        <v>1</v>
      </c>
      <c r="C12" s="15" t="s">
        <v>342</v>
      </c>
      <c r="D12" s="15" t="s">
        <v>29</v>
      </c>
      <c r="E12" s="15" t="s">
        <v>226</v>
      </c>
      <c r="F12" s="29" t="s">
        <v>531</v>
      </c>
      <c r="G12" s="13">
        <v>1.2170138888888888E-3</v>
      </c>
      <c r="H12" s="65" t="str">
        <f t="shared" si="2"/>
        <v>1:45.15</v>
      </c>
      <c r="I12" s="13">
        <v>8.4918981481481488E-4</v>
      </c>
      <c r="J12" s="10" t="str">
        <f>IF(G12&lt;$I$12,"破我國紀錄","")</f>
        <v/>
      </c>
      <c r="K12" s="10" t="e">
        <f>IF(G12&lt;#REF!,"破成人賽紀錄","")</f>
        <v>#REF!</v>
      </c>
    </row>
    <row r="13" spans="1:11" ht="30" customHeight="1">
      <c r="A13" s="10">
        <v>40</v>
      </c>
      <c r="B13" s="30">
        <f>RANK(G13,$G$13:$G$13,1)</f>
        <v>1</v>
      </c>
      <c r="C13" s="15" t="s">
        <v>343</v>
      </c>
      <c r="D13" s="15" t="s">
        <v>205</v>
      </c>
      <c r="E13" s="15" t="s">
        <v>233</v>
      </c>
      <c r="F13" s="29" t="s">
        <v>577</v>
      </c>
      <c r="G13" s="13">
        <v>1.6865740740740738E-3</v>
      </c>
      <c r="H13" s="65" t="str">
        <f t="shared" si="2"/>
        <v>2:25.72</v>
      </c>
      <c r="I13" s="13">
        <v>1.0820601851851853E-3</v>
      </c>
      <c r="J13" s="10" t="str">
        <f>IF(G13&lt;$I$13,"破我國紀錄","")</f>
        <v/>
      </c>
      <c r="K13" s="10" t="e">
        <f>IF(G13&lt;#REF!,"破成人賽紀錄","")</f>
        <v>#REF!</v>
      </c>
    </row>
    <row r="14" spans="1:11" ht="30" customHeight="1">
      <c r="A14" s="10">
        <v>40</v>
      </c>
      <c r="B14" s="30">
        <f>RANK(G14,$G$14:$G$14,1)</f>
        <v>1</v>
      </c>
      <c r="C14" s="15" t="s">
        <v>314</v>
      </c>
      <c r="D14" s="15" t="s">
        <v>98</v>
      </c>
      <c r="E14" s="15" t="s">
        <v>247</v>
      </c>
      <c r="F14" s="29" t="s">
        <v>577</v>
      </c>
      <c r="G14" s="13">
        <v>1.7843750000000002E-3</v>
      </c>
      <c r="H14" s="65" t="str">
        <f t="shared" si="2"/>
        <v>2:34.17</v>
      </c>
      <c r="I14" s="13">
        <v>1.0159722222222221E-3</v>
      </c>
      <c r="J14" s="10" t="str">
        <f>IF(G14&lt;$I$14,"破我國紀錄","")</f>
        <v/>
      </c>
      <c r="K14" s="10" t="e">
        <f>IF(G14&lt;#REF!,"破成人賽紀錄","")</f>
        <v>#REF!</v>
      </c>
    </row>
    <row r="15" spans="1:11" ht="30" customHeight="1">
      <c r="A15" s="10">
        <v>40</v>
      </c>
      <c r="B15" s="30">
        <f>RANK(G15,$G$15:$G$15,1)</f>
        <v>1</v>
      </c>
      <c r="C15" s="15" t="s">
        <v>344</v>
      </c>
      <c r="D15" s="15" t="s">
        <v>98</v>
      </c>
      <c r="E15" s="15" t="s">
        <v>26</v>
      </c>
      <c r="F15" s="29" t="s">
        <v>577</v>
      </c>
      <c r="G15" s="13">
        <v>1.1258101851851852E-3</v>
      </c>
      <c r="H15" s="65" t="str">
        <f t="shared" si="2"/>
        <v>1:37.27</v>
      </c>
      <c r="I15" s="13">
        <v>9.6712962962962974E-4</v>
      </c>
      <c r="J15" s="10" t="str">
        <f>IF(G15&lt;$I$15,"破我國紀錄","")</f>
        <v/>
      </c>
      <c r="K15" s="10" t="e">
        <f>IF(G15&lt;#REF!,"破成人賽紀錄","")</f>
        <v>#REF!</v>
      </c>
    </row>
    <row r="16" spans="1:11" ht="30" customHeight="1">
      <c r="A16" s="10">
        <v>41</v>
      </c>
      <c r="B16" s="30">
        <f>RANK(G16,$G$16:$G$18,1)</f>
        <v>1</v>
      </c>
      <c r="C16" s="15" t="s">
        <v>155</v>
      </c>
      <c r="D16" s="15" t="s">
        <v>9</v>
      </c>
      <c r="E16" s="15" t="s">
        <v>27</v>
      </c>
      <c r="F16" s="29" t="s">
        <v>577</v>
      </c>
      <c r="G16" s="13">
        <v>1.0439814814814815E-3</v>
      </c>
      <c r="H16" s="65" t="str">
        <f>TEXT(G16,"m:ss.00;@")</f>
        <v>1:30.20</v>
      </c>
      <c r="I16" s="13"/>
      <c r="J16" s="10" t="str">
        <f>IF(G16&lt;$I$16,"破我國紀錄","")</f>
        <v/>
      </c>
      <c r="K16" s="10" t="e">
        <f>IF(G16&lt;#REF!,"破成人賽紀錄","")</f>
        <v>#REF!</v>
      </c>
    </row>
    <row r="17" spans="1:11" ht="30" customHeight="1">
      <c r="A17" s="10"/>
      <c r="B17" s="30">
        <f>RANK(G17,$G$16:$G$18,1)</f>
        <v>2</v>
      </c>
      <c r="C17" s="15" t="s">
        <v>345</v>
      </c>
      <c r="D17" s="15" t="s">
        <v>11</v>
      </c>
      <c r="E17" s="15" t="s">
        <v>27</v>
      </c>
      <c r="F17" s="29" t="s">
        <v>577</v>
      </c>
      <c r="G17" s="13">
        <v>1.1725694444444444E-3</v>
      </c>
      <c r="H17" s="65" t="str">
        <f>TEXT(G17,"m:ss.00;@")</f>
        <v>1:41.31</v>
      </c>
      <c r="I17" s="13"/>
      <c r="J17" s="10" t="str">
        <f t="shared" ref="J17:J18" si="4">IF(G17&lt;$I$16,"破我國紀錄","")</f>
        <v/>
      </c>
      <c r="K17" s="10" t="e">
        <f>IF(G17&lt;#REF!,"破成人賽紀錄","")</f>
        <v>#REF!</v>
      </c>
    </row>
    <row r="18" spans="1:11" ht="30" customHeight="1">
      <c r="A18" s="10"/>
      <c r="B18" s="30">
        <f>RANK(G18,$G$16:$G$18,1)</f>
        <v>3</v>
      </c>
      <c r="C18" s="15" t="s">
        <v>257</v>
      </c>
      <c r="D18" s="15" t="s">
        <v>15</v>
      </c>
      <c r="E18" s="15" t="s">
        <v>27</v>
      </c>
      <c r="F18" s="29" t="s">
        <v>577</v>
      </c>
      <c r="G18" s="13">
        <v>2.2179398148148149E-3</v>
      </c>
      <c r="H18" s="65" t="str">
        <f>TEXT(G18,"m:ss.00;@")</f>
        <v>3:11.63</v>
      </c>
      <c r="I18" s="13">
        <v>8.9768518518518507E-4</v>
      </c>
      <c r="J18" s="10" t="str">
        <f t="shared" si="4"/>
        <v/>
      </c>
      <c r="K18" s="10" t="e">
        <f>IF(G18&lt;#REF!,"破成人賽紀錄","")</f>
        <v>#REF!</v>
      </c>
    </row>
    <row r="19" spans="1:11" ht="30" customHeight="1">
      <c r="A19" s="10">
        <v>41</v>
      </c>
      <c r="B19" s="30"/>
      <c r="C19" s="15" t="s">
        <v>346</v>
      </c>
      <c r="D19" s="15" t="s">
        <v>9</v>
      </c>
      <c r="E19" s="15" t="s">
        <v>269</v>
      </c>
      <c r="F19" s="29" t="s">
        <v>577</v>
      </c>
      <c r="G19" s="13" t="s">
        <v>579</v>
      </c>
      <c r="H19" s="65" t="str">
        <f t="shared" si="2"/>
        <v>棄權</v>
      </c>
      <c r="I19" s="13">
        <v>7.8807870370370371E-4</v>
      </c>
      <c r="J19" s="10" t="str">
        <f>IF(G19&lt;$I$19,"破我國紀錄","")</f>
        <v/>
      </c>
      <c r="K19" s="10" t="e">
        <f>IF(G19&lt;#REF!,"破成人賽紀錄","")</f>
        <v>#REF!</v>
      </c>
    </row>
    <row r="20" spans="1:11" ht="30" customHeight="1">
      <c r="A20" s="10">
        <v>42</v>
      </c>
      <c r="B20" s="30">
        <f>RANK(G20,$G$20:$G$22,1)</f>
        <v>1</v>
      </c>
      <c r="C20" s="15" t="s">
        <v>170</v>
      </c>
      <c r="D20" s="15" t="s">
        <v>29</v>
      </c>
      <c r="E20" s="15" t="s">
        <v>279</v>
      </c>
      <c r="F20" s="29" t="s">
        <v>577</v>
      </c>
      <c r="G20" s="13">
        <v>8.3113425925925933E-4</v>
      </c>
      <c r="H20" s="65" t="str">
        <f t="shared" si="2"/>
        <v>1:11.81</v>
      </c>
      <c r="I20" s="13">
        <v>8.3900462962962965E-4</v>
      </c>
      <c r="J20" s="10" t="str">
        <f>IF(G20&lt;$I$20,"破我國紀錄","")</f>
        <v>破我國紀錄</v>
      </c>
      <c r="K20" s="10" t="e">
        <f>IF(G20&lt;#REF!,"破成人賽紀錄","")</f>
        <v>#REF!</v>
      </c>
    </row>
    <row r="21" spans="1:11" ht="30" customHeight="1">
      <c r="A21" s="10"/>
      <c r="B21" s="30">
        <f>RANK(G21,$G$20:$G$22,1)</f>
        <v>2</v>
      </c>
      <c r="C21" s="15" t="s">
        <v>171</v>
      </c>
      <c r="D21" s="15" t="s">
        <v>9</v>
      </c>
      <c r="E21" s="15" t="s">
        <v>279</v>
      </c>
      <c r="F21" s="29" t="s">
        <v>577</v>
      </c>
      <c r="G21" s="13">
        <v>1.0986111111111112E-3</v>
      </c>
      <c r="H21" s="65" t="str">
        <f t="shared" si="2"/>
        <v>1:34.92</v>
      </c>
      <c r="I21" s="13"/>
      <c r="J21" s="10" t="str">
        <f t="shared" ref="J21:J22" si="5">IF(G21&lt;$I$20,"破我國紀錄","")</f>
        <v/>
      </c>
      <c r="K21" s="10" t="e">
        <f>IF(G21&lt;#REF!,"破成人賽紀錄","")</f>
        <v>#REF!</v>
      </c>
    </row>
    <row r="22" spans="1:11" ht="30" customHeight="1">
      <c r="A22" s="10"/>
      <c r="B22" s="30">
        <f>RANK(G22,$G$20:$G$22,1)</f>
        <v>3</v>
      </c>
      <c r="C22" s="15" t="s">
        <v>347</v>
      </c>
      <c r="D22" s="15" t="s">
        <v>8</v>
      </c>
      <c r="E22" s="15" t="s">
        <v>279</v>
      </c>
      <c r="F22" s="29" t="s">
        <v>577</v>
      </c>
      <c r="G22" s="13">
        <v>1.2112268518518518E-3</v>
      </c>
      <c r="H22" s="65" t="str">
        <f t="shared" si="2"/>
        <v>1:44.65</v>
      </c>
      <c r="I22" s="13"/>
      <c r="J22" s="10" t="str">
        <f t="shared" si="5"/>
        <v/>
      </c>
      <c r="K22" s="10" t="e">
        <f>IF(G22&lt;#REF!,"破成人賽紀錄","")</f>
        <v>#REF!</v>
      </c>
    </row>
    <row r="23" spans="1:11" ht="30" customHeight="1">
      <c r="A23" s="10">
        <v>42</v>
      </c>
      <c r="B23" s="30">
        <f>RANK(G23,$G$23:$G$23,1)</f>
        <v>1</v>
      </c>
      <c r="C23" s="15" t="s">
        <v>348</v>
      </c>
      <c r="D23" s="15" t="s">
        <v>11</v>
      </c>
      <c r="E23" s="15" t="s">
        <v>271</v>
      </c>
      <c r="F23" s="29" t="s">
        <v>577</v>
      </c>
      <c r="G23" s="13">
        <v>1.0237268518518518E-3</v>
      </c>
      <c r="H23" s="65" t="str">
        <f t="shared" si="2"/>
        <v>1:28.45</v>
      </c>
      <c r="I23" s="13">
        <v>7.9479166666666674E-4</v>
      </c>
      <c r="J23" s="10" t="str">
        <f>IF(G23&lt;$I$23,"破我國紀錄","")</f>
        <v/>
      </c>
      <c r="K23" s="10" t="e">
        <f>IF(G23&lt;#REF!,"破成人賽紀錄","")</f>
        <v>#REF!</v>
      </c>
    </row>
    <row r="24" spans="1:11" ht="30" customHeight="1">
      <c r="A24" s="10">
        <v>43</v>
      </c>
      <c r="B24" s="30">
        <f>RANK(G24,$G$24:$G$24,1)</f>
        <v>1</v>
      </c>
      <c r="C24" s="15" t="s">
        <v>182</v>
      </c>
      <c r="D24" s="15" t="s">
        <v>8</v>
      </c>
      <c r="E24" s="15" t="s">
        <v>281</v>
      </c>
      <c r="F24" s="29" t="s">
        <v>577</v>
      </c>
      <c r="G24" s="13">
        <v>9.7870370370370364E-4</v>
      </c>
      <c r="H24" s="65" t="str">
        <f t="shared" si="2"/>
        <v>1:24.56</v>
      </c>
      <c r="I24" s="13">
        <v>7.9398148148148145E-4</v>
      </c>
      <c r="J24" s="10" t="str">
        <f>IF(G24&lt;$I$24,"破我國紀錄","")</f>
        <v/>
      </c>
      <c r="K24" s="10" t="e">
        <f>IF(G24&lt;#REF!,"破成人賽紀錄","")</f>
        <v>#REF!</v>
      </c>
    </row>
    <row r="25" spans="1:11" ht="30" customHeight="1">
      <c r="A25" s="10">
        <v>43</v>
      </c>
      <c r="B25" s="30">
        <f>RANK(G25,$G$25:$G$25,1)</f>
        <v>1</v>
      </c>
      <c r="C25" s="15" t="s">
        <v>349</v>
      </c>
      <c r="D25" s="15" t="s">
        <v>104</v>
      </c>
      <c r="E25" s="15" t="s">
        <v>285</v>
      </c>
      <c r="F25" s="29" t="s">
        <v>577</v>
      </c>
      <c r="G25" s="13">
        <v>1.0840277777777777E-3</v>
      </c>
      <c r="H25" s="65" t="str">
        <f t="shared" si="2"/>
        <v>1:33.66</v>
      </c>
      <c r="I25" s="13">
        <v>7.0023148148148147E-4</v>
      </c>
      <c r="J25" s="10" t="str">
        <f>IF(G25&lt;$I$25,"破我國紀錄","")</f>
        <v/>
      </c>
      <c r="K25" s="10" t="e">
        <f>IF(G25&lt;#REF!,"破成人賽紀錄","")</f>
        <v>#REF!</v>
      </c>
    </row>
    <row r="26" spans="1:11" ht="30" customHeight="1">
      <c r="A26" s="10">
        <v>43</v>
      </c>
      <c r="B26" s="30">
        <f>RANK(G26,$G$26:$G$26,1)</f>
        <v>1</v>
      </c>
      <c r="C26" s="15" t="s">
        <v>200</v>
      </c>
      <c r="D26" s="15" t="s">
        <v>22</v>
      </c>
      <c r="E26" s="15" t="s">
        <v>28</v>
      </c>
      <c r="F26" s="29" t="s">
        <v>577</v>
      </c>
      <c r="G26" s="13">
        <v>9.0231481481481467E-4</v>
      </c>
      <c r="H26" s="65" t="str">
        <f t="shared" si="2"/>
        <v>1:17.96</v>
      </c>
      <c r="I26" s="13">
        <v>6.7824074074074065E-4</v>
      </c>
      <c r="J26" s="10" t="str">
        <f>IF(G26&lt;$I$26,"破我國紀錄","")</f>
        <v/>
      </c>
      <c r="K26" s="10" t="e">
        <f>IF(G26&lt;#REF!,"破成人賽紀錄","")</f>
        <v>#REF!</v>
      </c>
    </row>
  </sheetData>
  <sortState ref="B6:G7">
    <sortCondition ref="B6:B7"/>
  </sortState>
  <phoneticPr fontId="1" type="noConversion"/>
  <pageMargins left="0.31496062992125984" right="0.31496062992125984" top="0.78740157480314965" bottom="0.47244094488188981" header="0.31496062992125984" footer="0.31496062992125984"/>
  <pageSetup paperSize="9" scale="88" fitToHeight="0" orientation="portrait" r:id="rId1"/>
  <rowBreaks count="16" manualBreakCount="16">
    <brk id="4" max="16383" man="1"/>
    <brk id="5" max="16383" man="1"/>
    <brk id="7" max="16383" man="1"/>
    <brk id="8" max="16383" man="1"/>
    <brk id="10" max="16383" man="1"/>
    <brk id="11" max="16383" man="1"/>
    <brk id="12" max="16383" man="1"/>
    <brk id="13" max="16383" man="1"/>
    <brk id="14" max="16383" man="1"/>
    <brk id="15" max="16383" man="1"/>
    <brk id="18" max="16383" man="1"/>
    <brk id="19" max="16383" man="1"/>
    <brk id="22" max="16383" man="1"/>
    <brk id="23" max="16383" man="1"/>
    <brk id="24" max="16383" man="1"/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zoomScaleNormal="100" workbookViewId="0">
      <pane ySplit="1" topLeftCell="A2" activePane="bottomLeft" state="frozen"/>
      <selection pane="bottomLeft" activeCell="B15" sqref="B15"/>
    </sheetView>
  </sheetViews>
  <sheetFormatPr defaultColWidth="8.88671875" defaultRowHeight="25.2" customHeight="1"/>
  <cols>
    <col min="1" max="1" width="5.33203125" style="57" customWidth="1"/>
    <col min="2" max="2" width="5.77734375" style="11" customWidth="1"/>
    <col min="3" max="3" width="14.77734375" style="11" customWidth="1"/>
    <col min="4" max="4" width="32.77734375" style="11" customWidth="1"/>
    <col min="5" max="5" width="6.44140625" style="11" customWidth="1"/>
    <col min="6" max="6" width="12.33203125" style="11" customWidth="1"/>
    <col min="7" max="7" width="11" style="74" customWidth="1"/>
    <col min="8" max="8" width="7.88671875" style="90" hidden="1" customWidth="1"/>
    <col min="9" max="9" width="9.77734375" style="74" customWidth="1"/>
    <col min="10" max="10" width="11.33203125" style="11" customWidth="1"/>
    <col min="11" max="16384" width="8.88671875" style="1"/>
  </cols>
  <sheetData>
    <row r="1" spans="1:10" s="27" customFormat="1" ht="25.2" customHeight="1">
      <c r="A1" s="23" t="s">
        <v>82</v>
      </c>
      <c r="B1" s="58" t="s">
        <v>0</v>
      </c>
      <c r="C1" s="58" t="s">
        <v>43</v>
      </c>
      <c r="D1" s="58" t="s">
        <v>44</v>
      </c>
      <c r="E1" s="58" t="s">
        <v>7</v>
      </c>
      <c r="F1" s="58" t="s">
        <v>42</v>
      </c>
      <c r="G1" s="59" t="s">
        <v>45</v>
      </c>
      <c r="H1" s="64" t="s">
        <v>83</v>
      </c>
      <c r="I1" s="75" t="s">
        <v>48</v>
      </c>
      <c r="J1" s="58" t="s">
        <v>46</v>
      </c>
    </row>
    <row r="2" spans="1:10" s="27" customFormat="1" ht="30" customHeight="1">
      <c r="A2" s="30">
        <v>44</v>
      </c>
      <c r="B2" s="30">
        <f>RANK(G2,$G$2:$G$4,1)</f>
        <v>1</v>
      </c>
      <c r="C2" s="15" t="s">
        <v>350</v>
      </c>
      <c r="D2" s="15" t="s">
        <v>15</v>
      </c>
      <c r="E2" s="15" t="s">
        <v>290</v>
      </c>
      <c r="F2" s="29" t="s">
        <v>581</v>
      </c>
      <c r="G2" s="13">
        <v>8.717592592592593E-4</v>
      </c>
      <c r="H2" s="65" t="str">
        <f>TEXT(G2,"m:ss.00;@")</f>
        <v>1:15.32</v>
      </c>
      <c r="I2" s="13"/>
      <c r="J2" s="30" t="str">
        <f>IF(G2&lt;$I$2,"破我國紀錄","")</f>
        <v/>
      </c>
    </row>
    <row r="3" spans="1:10" ht="30" customHeight="1">
      <c r="A3" s="10"/>
      <c r="B3" s="30">
        <f>RANK(G3,$G$2:$G$4,1)</f>
        <v>2</v>
      </c>
      <c r="C3" s="15" t="s">
        <v>88</v>
      </c>
      <c r="D3" s="15" t="s">
        <v>86</v>
      </c>
      <c r="E3" s="15" t="s">
        <v>290</v>
      </c>
      <c r="F3" s="29" t="s">
        <v>581</v>
      </c>
      <c r="G3" s="13">
        <v>8.8738425925925931E-4</v>
      </c>
      <c r="H3" s="65" t="str">
        <f>TEXT(G3,"m:ss.00;@")</f>
        <v>1:16.67</v>
      </c>
      <c r="I3" s="13"/>
      <c r="J3" s="30" t="str">
        <f>IF(G3&lt;$I$2,"破我國紀錄","")</f>
        <v/>
      </c>
    </row>
    <row r="4" spans="1:10" ht="30" customHeight="1">
      <c r="A4" s="10"/>
      <c r="B4" s="30">
        <f>RANK(G4,$G$2:$G$4,1)</f>
        <v>3</v>
      </c>
      <c r="C4" s="15" t="s">
        <v>85</v>
      </c>
      <c r="D4" s="15" t="s">
        <v>86</v>
      </c>
      <c r="E4" s="15" t="s">
        <v>290</v>
      </c>
      <c r="F4" s="29" t="s">
        <v>581</v>
      </c>
      <c r="G4" s="35">
        <v>9.9965277777777791E-4</v>
      </c>
      <c r="H4" s="65" t="str">
        <f>TEXT(G4,"m:ss.00;@")</f>
        <v>1:26.37</v>
      </c>
      <c r="I4" s="35">
        <v>8.5798611111111112E-4</v>
      </c>
      <c r="J4" s="30" t="str">
        <f>IF(G4&lt;$I$2,"破我國紀錄","")</f>
        <v/>
      </c>
    </row>
    <row r="5" spans="1:10" ht="30" customHeight="1">
      <c r="A5" s="10">
        <v>44</v>
      </c>
      <c r="B5" s="30">
        <f>RANK(G5,$G$5:$G$5,1)</f>
        <v>1</v>
      </c>
      <c r="C5" s="15" t="s">
        <v>351</v>
      </c>
      <c r="D5" s="15" t="s">
        <v>15</v>
      </c>
      <c r="E5" s="15" t="s">
        <v>16</v>
      </c>
      <c r="F5" s="29" t="s">
        <v>581</v>
      </c>
      <c r="G5" s="13">
        <v>1.6844907407407405E-3</v>
      </c>
      <c r="H5" s="65" t="str">
        <f t="shared" ref="H5" si="0">TEXT(G5,"m:ss.00;@")</f>
        <v>2:25.54</v>
      </c>
      <c r="I5" s="13">
        <v>6.8206018518518518E-4</v>
      </c>
      <c r="J5" s="30" t="str">
        <f>IF(G5&lt;$I$5,"破我國紀錄","")</f>
        <v/>
      </c>
    </row>
    <row r="6" spans="1:10" ht="30" customHeight="1">
      <c r="A6" s="10">
        <v>45</v>
      </c>
      <c r="B6" s="30">
        <f>RANK(G6,$G$6:$G$8,1)</f>
        <v>1</v>
      </c>
      <c r="C6" s="15" t="s">
        <v>336</v>
      </c>
      <c r="D6" s="15" t="s">
        <v>9</v>
      </c>
      <c r="E6" s="15" t="s">
        <v>208</v>
      </c>
      <c r="F6" s="29" t="s">
        <v>535</v>
      </c>
      <c r="G6" s="13">
        <v>4.878472222222222E-4</v>
      </c>
      <c r="H6" s="65" t="str">
        <f t="shared" ref="H6:H62" si="1">TEXT(G6,"m:ss.00;@")</f>
        <v>0:42.15</v>
      </c>
      <c r="I6" s="13">
        <v>6.0196759259259264E-4</v>
      </c>
      <c r="J6" s="10" t="str">
        <f>IF(G6&lt;$I$6,"破我國紀錄","")</f>
        <v>破我國紀錄</v>
      </c>
    </row>
    <row r="7" spans="1:10" ht="30" customHeight="1">
      <c r="A7" s="10"/>
      <c r="B7" s="30">
        <f>RANK(G7,$G$6:$G$8,1)</f>
        <v>2</v>
      </c>
      <c r="C7" s="15" t="s">
        <v>334</v>
      </c>
      <c r="D7" s="15" t="s">
        <v>8</v>
      </c>
      <c r="E7" s="15" t="s">
        <v>208</v>
      </c>
      <c r="F7" s="29" t="s">
        <v>535</v>
      </c>
      <c r="G7" s="13">
        <v>8.7337962962962966E-4</v>
      </c>
      <c r="H7" s="65" t="str">
        <f t="shared" si="1"/>
        <v>1:15.46</v>
      </c>
      <c r="I7" s="13"/>
      <c r="J7" s="10" t="str">
        <f>IF(G7&lt;$I$6,"破我國紀錄","")</f>
        <v/>
      </c>
    </row>
    <row r="8" spans="1:10" ht="30" customHeight="1">
      <c r="A8" s="10"/>
      <c r="B8" s="30">
        <f>RANK(G8,$G$6:$G$8,1)</f>
        <v>3</v>
      </c>
      <c r="C8" s="15" t="s">
        <v>335</v>
      </c>
      <c r="D8" s="15" t="s">
        <v>205</v>
      </c>
      <c r="E8" s="15" t="s">
        <v>208</v>
      </c>
      <c r="F8" s="29" t="s">
        <v>352</v>
      </c>
      <c r="G8" s="13">
        <v>9.1539351851851851E-4</v>
      </c>
      <c r="H8" s="65" t="str">
        <f t="shared" si="1"/>
        <v>1:19.09</v>
      </c>
      <c r="I8" s="13"/>
      <c r="J8" s="10" t="str">
        <f>IF(G8&lt;$I$6,"破我國紀錄","")</f>
        <v/>
      </c>
    </row>
    <row r="9" spans="1:10" ht="30" customHeight="1">
      <c r="A9" s="10">
        <v>45</v>
      </c>
      <c r="B9" s="30">
        <f>RANK(G9,$G$9:$G$11,1)</f>
        <v>1</v>
      </c>
      <c r="C9" s="15" t="s">
        <v>337</v>
      </c>
      <c r="D9" s="15" t="s">
        <v>9</v>
      </c>
      <c r="E9" s="15" t="s">
        <v>17</v>
      </c>
      <c r="F9" s="29" t="s">
        <v>352</v>
      </c>
      <c r="G9" s="13">
        <v>5.8761574074074076E-4</v>
      </c>
      <c r="H9" s="65" t="str">
        <f t="shared" si="1"/>
        <v>0:50.77</v>
      </c>
      <c r="I9" s="13">
        <v>4.6655092592592598E-4</v>
      </c>
      <c r="J9" s="10" t="str">
        <f>IF(G9&lt;$I$9,"破我國紀錄","")</f>
        <v/>
      </c>
    </row>
    <row r="10" spans="1:10" ht="30" customHeight="1">
      <c r="A10" s="10"/>
      <c r="B10" s="30">
        <f>RANK(G10,$G$9:$G$11,1)</f>
        <v>2</v>
      </c>
      <c r="C10" s="15" t="s">
        <v>353</v>
      </c>
      <c r="D10" s="15" t="s">
        <v>15</v>
      </c>
      <c r="E10" s="15" t="s">
        <v>17</v>
      </c>
      <c r="F10" s="29" t="s">
        <v>352</v>
      </c>
      <c r="G10" s="13">
        <v>7.8032407407407401E-4</v>
      </c>
      <c r="H10" s="65" t="str">
        <f t="shared" si="1"/>
        <v>1:07.42</v>
      </c>
      <c r="I10" s="13"/>
      <c r="J10" s="10" t="str">
        <f>IF(G10&lt;$I$9,"破我國紀錄","")</f>
        <v/>
      </c>
    </row>
    <row r="11" spans="1:10" ht="30" customHeight="1">
      <c r="A11" s="10"/>
      <c r="B11" s="30">
        <f>RANK(G11,$G$9:$G$11,1)</f>
        <v>3</v>
      </c>
      <c r="C11" s="15" t="s">
        <v>102</v>
      </c>
      <c r="D11" s="15" t="s">
        <v>15</v>
      </c>
      <c r="E11" s="15" t="s">
        <v>17</v>
      </c>
      <c r="F11" s="29" t="s">
        <v>352</v>
      </c>
      <c r="G11" s="13">
        <v>7.8715277777777768E-4</v>
      </c>
      <c r="H11" s="65" t="str">
        <f t="shared" si="1"/>
        <v>1:08.01</v>
      </c>
      <c r="I11" s="13"/>
      <c r="J11" s="10" t="str">
        <f>IF(G11&lt;$I$9,"破我國紀錄","")</f>
        <v/>
      </c>
    </row>
    <row r="12" spans="1:10" ht="30" customHeight="1">
      <c r="A12" s="10">
        <v>46</v>
      </c>
      <c r="B12" s="30">
        <f>RANK(G12,$G$12:$G$15,1)</f>
        <v>1</v>
      </c>
      <c r="C12" s="15" t="s">
        <v>339</v>
      </c>
      <c r="D12" s="15" t="s">
        <v>9</v>
      </c>
      <c r="E12" s="15" t="s">
        <v>214</v>
      </c>
      <c r="F12" s="29" t="s">
        <v>352</v>
      </c>
      <c r="G12" s="13">
        <v>6.4999999999999997E-4</v>
      </c>
      <c r="H12" s="65" t="str">
        <f t="shared" si="1"/>
        <v>0:56.16</v>
      </c>
      <c r="I12" s="13">
        <v>4.6770833333333338E-4</v>
      </c>
      <c r="J12" s="10" t="str">
        <f>IF(G12&lt;$I$12,"破我國紀錄","")</f>
        <v/>
      </c>
    </row>
    <row r="13" spans="1:10" ht="30" customHeight="1">
      <c r="A13" s="10"/>
      <c r="B13" s="30">
        <f>RANK(G13,$G$12:$G$15,1)</f>
        <v>2</v>
      </c>
      <c r="C13" s="15" t="s">
        <v>298</v>
      </c>
      <c r="D13" s="15" t="s">
        <v>15</v>
      </c>
      <c r="E13" s="15" t="s">
        <v>214</v>
      </c>
      <c r="F13" s="29" t="s">
        <v>575</v>
      </c>
      <c r="G13" s="13">
        <v>7.0486111111111107E-4</v>
      </c>
      <c r="H13" s="65" t="str">
        <f t="shared" si="1"/>
        <v>1:00.90</v>
      </c>
      <c r="I13" s="13"/>
      <c r="J13" s="10" t="str">
        <f>IF(G13&lt;$I$12,"破我國紀錄","")</f>
        <v/>
      </c>
    </row>
    <row r="14" spans="1:10" ht="30" customHeight="1">
      <c r="A14" s="10"/>
      <c r="B14" s="30">
        <f>RANK(G14,$G$12:$G$15,1)</f>
        <v>3</v>
      </c>
      <c r="C14" s="15" t="s">
        <v>112</v>
      </c>
      <c r="D14" s="15" t="s">
        <v>86</v>
      </c>
      <c r="E14" s="15" t="s">
        <v>214</v>
      </c>
      <c r="F14" s="29" t="s">
        <v>352</v>
      </c>
      <c r="G14" s="13">
        <v>9.1435185185185185E-4</v>
      </c>
      <c r="H14" s="65" t="str">
        <f t="shared" si="1"/>
        <v>1:19.00</v>
      </c>
      <c r="I14" s="13"/>
      <c r="J14" s="10" t="str">
        <f>IF(G14&lt;$I$12,"破我國紀錄","")</f>
        <v/>
      </c>
    </row>
    <row r="15" spans="1:10" ht="30" customHeight="1">
      <c r="A15" s="10"/>
      <c r="B15" s="30"/>
      <c r="C15" s="15" t="s">
        <v>299</v>
      </c>
      <c r="D15" s="15" t="s">
        <v>18</v>
      </c>
      <c r="E15" s="15" t="s">
        <v>214</v>
      </c>
      <c r="F15" s="29" t="s">
        <v>576</v>
      </c>
      <c r="G15" s="13" t="s">
        <v>464</v>
      </c>
      <c r="H15" s="65" t="str">
        <f t="shared" si="1"/>
        <v>棄權</v>
      </c>
      <c r="I15" s="13"/>
      <c r="J15" s="10" t="str">
        <f>IF(G15&lt;$I$12,"破我國紀錄","")</f>
        <v/>
      </c>
    </row>
    <row r="16" spans="1:10" ht="30" customHeight="1">
      <c r="A16" s="10">
        <v>47</v>
      </c>
      <c r="B16" s="30">
        <f>RANK(G16,$G$16:$G$18,1)</f>
        <v>1</v>
      </c>
      <c r="C16" s="15" t="s">
        <v>354</v>
      </c>
      <c r="D16" s="15" t="s">
        <v>118</v>
      </c>
      <c r="E16" s="15" t="s">
        <v>220</v>
      </c>
      <c r="F16" s="29" t="s">
        <v>581</v>
      </c>
      <c r="G16" s="13">
        <v>5.1608796296296309E-4</v>
      </c>
      <c r="H16" s="65" t="str">
        <f>TEXT(G16,"m:ss.00;@")</f>
        <v>0:44.59</v>
      </c>
      <c r="I16" s="13">
        <v>4.5289351851851849E-4</v>
      </c>
      <c r="J16" s="10" t="str">
        <f>IF(G16&lt;$I$16,"破我國紀錄","")</f>
        <v/>
      </c>
    </row>
    <row r="17" spans="1:10" ht="30" customHeight="1">
      <c r="A17" s="10"/>
      <c r="B17" s="30">
        <f>RANK(G17,$G$16:$G$18,1)</f>
        <v>2</v>
      </c>
      <c r="C17" s="15" t="s">
        <v>115</v>
      </c>
      <c r="D17" s="15" t="s">
        <v>15</v>
      </c>
      <c r="E17" s="15" t="s">
        <v>220</v>
      </c>
      <c r="F17" s="29" t="s">
        <v>581</v>
      </c>
      <c r="G17" s="13">
        <v>5.796296296296297E-4</v>
      </c>
      <c r="H17" s="65" t="str">
        <f>TEXT(G17,"m:ss.00;@")</f>
        <v>0:50.08</v>
      </c>
      <c r="I17" s="13"/>
      <c r="J17" s="10" t="str">
        <f>IF(G17&lt;$I$16,"破我國紀錄","")</f>
        <v/>
      </c>
    </row>
    <row r="18" spans="1:10" ht="30" customHeight="1">
      <c r="A18" s="10"/>
      <c r="B18" s="30">
        <f>RANK(G18,$G$16:$G$18,1)</f>
        <v>3</v>
      </c>
      <c r="C18" s="15" t="s">
        <v>355</v>
      </c>
      <c r="D18" s="15" t="s">
        <v>118</v>
      </c>
      <c r="E18" s="15" t="s">
        <v>220</v>
      </c>
      <c r="F18" s="29" t="s">
        <v>581</v>
      </c>
      <c r="G18" s="13">
        <v>6.3113425925925934E-4</v>
      </c>
      <c r="H18" s="65" t="str">
        <f>TEXT(G18,"m:ss.00;@")</f>
        <v>0:54.53</v>
      </c>
      <c r="I18" s="13"/>
      <c r="J18" s="10" t="str">
        <f>IF(G18&lt;$I$16,"破我國紀錄","")</f>
        <v/>
      </c>
    </row>
    <row r="19" spans="1:10" ht="30" customHeight="1">
      <c r="A19" s="10">
        <v>47</v>
      </c>
      <c r="B19" s="30">
        <f>RANK(G19,$G$19:$G$20,1)</f>
        <v>1</v>
      </c>
      <c r="C19" s="15" t="s">
        <v>356</v>
      </c>
      <c r="D19" s="15" t="s">
        <v>15</v>
      </c>
      <c r="E19" s="15" t="s">
        <v>222</v>
      </c>
      <c r="F19" s="29" t="s">
        <v>581</v>
      </c>
      <c r="G19" s="13">
        <v>5.5729166666666666E-4</v>
      </c>
      <c r="H19" s="65" t="str">
        <f t="shared" ref="H19:H20" si="2">TEXT(G19,"m:ss.00;@")</f>
        <v>0:48.15</v>
      </c>
      <c r="I19" s="13">
        <v>4.640046296296297E-4</v>
      </c>
      <c r="J19" s="10" t="str">
        <f>IF(G19&lt;$I$19,"破我國紀錄","")</f>
        <v/>
      </c>
    </row>
    <row r="20" spans="1:10" ht="30" customHeight="1">
      <c r="A20" s="10"/>
      <c r="B20" s="30">
        <f>RANK(G20,$G$19:$G$20,1)</f>
        <v>2</v>
      </c>
      <c r="C20" s="15" t="s">
        <v>357</v>
      </c>
      <c r="D20" s="15" t="s">
        <v>11</v>
      </c>
      <c r="E20" s="15" t="s">
        <v>222</v>
      </c>
      <c r="F20" s="29" t="s">
        <v>581</v>
      </c>
      <c r="G20" s="13">
        <v>5.6273148148148144E-4</v>
      </c>
      <c r="H20" s="65" t="str">
        <f t="shared" si="2"/>
        <v>0:48.62</v>
      </c>
      <c r="I20" s="13"/>
      <c r="J20" s="10" t="str">
        <f>IF(G20&lt;$I$19,"破我國紀錄","")</f>
        <v/>
      </c>
    </row>
    <row r="21" spans="1:10" ht="30" customHeight="1">
      <c r="A21" s="10">
        <v>48</v>
      </c>
      <c r="B21" s="30">
        <f>RANK(G21,$G$21:$G$21,1)</f>
        <v>1</v>
      </c>
      <c r="C21" s="15" t="s">
        <v>358</v>
      </c>
      <c r="D21" s="15" t="s">
        <v>359</v>
      </c>
      <c r="E21" s="15" t="s">
        <v>302</v>
      </c>
      <c r="F21" s="29" t="s">
        <v>538</v>
      </c>
      <c r="G21" s="13">
        <v>7.6030092592592599E-4</v>
      </c>
      <c r="H21" s="65" t="str">
        <f t="shared" si="1"/>
        <v>1:05.69</v>
      </c>
      <c r="I21" s="13">
        <v>3.9293981481481488E-4</v>
      </c>
      <c r="J21" s="10" t="str">
        <f>IF(G21&lt;$I$21,"破我國紀錄","")</f>
        <v/>
      </c>
    </row>
    <row r="22" spans="1:10" ht="30" customHeight="1">
      <c r="A22" s="10"/>
      <c r="B22" s="30">
        <f>RANK(G22,$G$22:$G$22,1)</f>
        <v>1</v>
      </c>
      <c r="C22" s="15" t="s">
        <v>341</v>
      </c>
      <c r="D22" s="15" t="s">
        <v>9</v>
      </c>
      <c r="E22" s="15" t="s">
        <v>225</v>
      </c>
      <c r="F22" s="29" t="s">
        <v>352</v>
      </c>
      <c r="G22" s="13">
        <v>5.3495370370370372E-4</v>
      </c>
      <c r="H22" s="65" t="str">
        <f t="shared" si="1"/>
        <v>0:46.22</v>
      </c>
      <c r="I22" s="13">
        <v>3.9756944444444448E-4</v>
      </c>
      <c r="J22" s="10" t="str">
        <f>IF(G22&lt;$I$22,"破我國紀錄","")</f>
        <v/>
      </c>
    </row>
    <row r="23" spans="1:10" ht="30" customHeight="1">
      <c r="A23" s="10"/>
      <c r="B23" s="30">
        <f>RANK(G23,$G$23:$G$23,1)</f>
        <v>1</v>
      </c>
      <c r="C23" s="15" t="s">
        <v>342</v>
      </c>
      <c r="D23" s="15" t="s">
        <v>29</v>
      </c>
      <c r="E23" s="15" t="s">
        <v>226</v>
      </c>
      <c r="F23" s="29" t="s">
        <v>352</v>
      </c>
      <c r="G23" s="13">
        <v>4.5925925925925925E-4</v>
      </c>
      <c r="H23" s="65" t="str">
        <f t="shared" si="1"/>
        <v>0:39.68</v>
      </c>
      <c r="I23" s="13">
        <v>3.6712962962962958E-4</v>
      </c>
      <c r="J23" s="10" t="str">
        <f>IF(G23&lt;$I$23,"破我國紀錄","")</f>
        <v/>
      </c>
    </row>
    <row r="24" spans="1:10" ht="30" customHeight="1">
      <c r="A24" s="10">
        <v>49</v>
      </c>
      <c r="B24" s="30">
        <f>RANK(G24,$G$24:$G$25,1)</f>
        <v>1</v>
      </c>
      <c r="C24" s="15" t="s">
        <v>360</v>
      </c>
      <c r="D24" s="15" t="s">
        <v>25</v>
      </c>
      <c r="E24" s="15" t="s">
        <v>24</v>
      </c>
      <c r="F24" s="29" t="s">
        <v>538</v>
      </c>
      <c r="G24" s="13">
        <v>5.97800925925926E-4</v>
      </c>
      <c r="H24" s="65" t="str">
        <f t="shared" si="1"/>
        <v>0:51.65</v>
      </c>
      <c r="I24" s="13">
        <v>5.4062499999999998E-4</v>
      </c>
      <c r="J24" s="10" t="str">
        <f>IF(G24&lt;$I$24,"破我國紀錄","")</f>
        <v/>
      </c>
    </row>
    <row r="25" spans="1:10" ht="30" customHeight="1">
      <c r="A25" s="10"/>
      <c r="B25" s="30">
        <f>RANK(G25,$G$24:$G$25,1)</f>
        <v>2</v>
      </c>
      <c r="C25" s="15" t="s">
        <v>361</v>
      </c>
      <c r="D25" s="15" t="s">
        <v>18</v>
      </c>
      <c r="E25" s="15" t="s">
        <v>24</v>
      </c>
      <c r="F25" s="29" t="s">
        <v>538</v>
      </c>
      <c r="G25" s="13">
        <v>6.7986111111111112E-4</v>
      </c>
      <c r="H25" s="65" t="str">
        <f t="shared" si="1"/>
        <v>0:58.74</v>
      </c>
      <c r="I25" s="13"/>
      <c r="J25" s="10" t="str">
        <f>IF(G25&lt;$I$24,"破我國紀錄","")</f>
        <v/>
      </c>
    </row>
    <row r="26" spans="1:10" ht="30" customHeight="1">
      <c r="A26" s="10">
        <v>49</v>
      </c>
      <c r="B26" s="30">
        <f>RANK(G26,$G$26:$G$26,1)</f>
        <v>1</v>
      </c>
      <c r="C26" s="15" t="s">
        <v>138</v>
      </c>
      <c r="D26" s="15" t="s">
        <v>86</v>
      </c>
      <c r="E26" s="15" t="s">
        <v>245</v>
      </c>
      <c r="F26" s="29" t="s">
        <v>535</v>
      </c>
      <c r="G26" s="13">
        <v>5.2199074074074073E-4</v>
      </c>
      <c r="H26" s="65" t="str">
        <f t="shared" si="1"/>
        <v>0:45.10</v>
      </c>
      <c r="I26" s="13">
        <v>4.6539351851851858E-4</v>
      </c>
      <c r="J26" s="10" t="str">
        <f>IF(G26&lt;$I$26,"破我國紀錄","")</f>
        <v/>
      </c>
    </row>
    <row r="27" spans="1:10" ht="30" customHeight="1">
      <c r="A27" s="10">
        <v>49</v>
      </c>
      <c r="B27" s="30">
        <f>RANK(G27,$G$27:$G$28,1)</f>
        <v>1</v>
      </c>
      <c r="C27" s="15" t="s">
        <v>362</v>
      </c>
      <c r="D27" s="15" t="s">
        <v>8</v>
      </c>
      <c r="E27" s="15" t="s">
        <v>233</v>
      </c>
      <c r="F27" s="29" t="s">
        <v>352</v>
      </c>
      <c r="G27" s="87">
        <v>7.1307870370370362E-4</v>
      </c>
      <c r="H27" s="65" t="str">
        <f t="shared" si="1"/>
        <v>1:01.61</v>
      </c>
      <c r="I27" s="87">
        <v>4.1793981481481478E-4</v>
      </c>
      <c r="J27" s="10" t="str">
        <f>IF(G27&lt;$I$27,"破我國紀錄","")</f>
        <v/>
      </c>
    </row>
    <row r="28" spans="1:10" ht="30" customHeight="1">
      <c r="A28" s="10"/>
      <c r="B28" s="13"/>
      <c r="C28" s="15" t="s">
        <v>363</v>
      </c>
      <c r="D28" s="15" t="s">
        <v>8</v>
      </c>
      <c r="E28" s="15" t="s">
        <v>233</v>
      </c>
      <c r="F28" s="29" t="s">
        <v>535</v>
      </c>
      <c r="G28" s="13" t="s">
        <v>539</v>
      </c>
      <c r="H28" s="65" t="str">
        <f t="shared" si="1"/>
        <v>棄權</v>
      </c>
      <c r="I28" s="13"/>
      <c r="J28" s="10" t="str">
        <f>IF(G28&lt;$I$27,"破我國紀錄","")</f>
        <v/>
      </c>
    </row>
    <row r="29" spans="1:10" ht="30" customHeight="1">
      <c r="A29" s="10">
        <v>50</v>
      </c>
      <c r="B29" s="30">
        <f>RANK(G29,$G$29:$G$32,1)</f>
        <v>1</v>
      </c>
      <c r="C29" s="15" t="s">
        <v>364</v>
      </c>
      <c r="D29" s="15" t="s">
        <v>9</v>
      </c>
      <c r="E29" s="15" t="s">
        <v>247</v>
      </c>
      <c r="F29" s="29" t="s">
        <v>581</v>
      </c>
      <c r="G29" s="13">
        <v>5.4953703703703707E-4</v>
      </c>
      <c r="H29" s="65" t="str">
        <f>TEXT(G29,"m:ss.00;@")</f>
        <v>0:47.48</v>
      </c>
      <c r="I29" s="35">
        <v>4.0578703703703702E-4</v>
      </c>
      <c r="J29" s="10"/>
    </row>
    <row r="30" spans="1:10" ht="30" customHeight="1">
      <c r="A30" s="10"/>
      <c r="B30" s="30">
        <v>2</v>
      </c>
      <c r="C30" s="15" t="s">
        <v>312</v>
      </c>
      <c r="D30" s="15" t="s">
        <v>205</v>
      </c>
      <c r="E30" s="15" t="s">
        <v>247</v>
      </c>
      <c r="F30" s="29" t="s">
        <v>581</v>
      </c>
      <c r="G30" s="13">
        <v>6.111111111111111E-4</v>
      </c>
      <c r="H30" s="65" t="e">
        <f>TEXT(#REF!,"m:ss.00;@")</f>
        <v>#REF!</v>
      </c>
      <c r="I30" s="13"/>
      <c r="J30" s="10"/>
    </row>
    <row r="31" spans="1:10" ht="30" customHeight="1">
      <c r="A31" s="10"/>
      <c r="B31" s="30"/>
      <c r="C31" s="15" t="s">
        <v>238</v>
      </c>
      <c r="D31" s="15" t="s">
        <v>15</v>
      </c>
      <c r="E31" s="15" t="s">
        <v>247</v>
      </c>
      <c r="F31" s="29" t="s">
        <v>581</v>
      </c>
      <c r="G31" s="13" t="s">
        <v>464</v>
      </c>
      <c r="H31" s="65" t="e">
        <f>TEXT(#REF!,"m:ss.00;@")</f>
        <v>#REF!</v>
      </c>
      <c r="I31" s="13"/>
      <c r="J31" s="10"/>
    </row>
    <row r="32" spans="1:10" ht="30" customHeight="1">
      <c r="A32" s="10"/>
      <c r="B32" s="30"/>
      <c r="C32" s="15" t="s">
        <v>148</v>
      </c>
      <c r="D32" s="15" t="s">
        <v>86</v>
      </c>
      <c r="E32" s="15" t="s">
        <v>247</v>
      </c>
      <c r="F32" s="29" t="s">
        <v>581</v>
      </c>
      <c r="G32" s="13" t="s">
        <v>582</v>
      </c>
      <c r="H32" s="65" t="str">
        <f>TEXT(G32,"m:ss.00;@")</f>
        <v>犯規</v>
      </c>
      <c r="J32" s="10"/>
    </row>
    <row r="33" spans="1:10" ht="30" customHeight="1">
      <c r="A33" s="10">
        <v>51</v>
      </c>
      <c r="B33" s="30">
        <f>RANK(G33,$G$33:$G$37,1)</f>
        <v>1</v>
      </c>
      <c r="C33" s="15" t="s">
        <v>370</v>
      </c>
      <c r="D33" s="15" t="s">
        <v>25</v>
      </c>
      <c r="E33" s="15" t="s">
        <v>26</v>
      </c>
      <c r="F33" s="29" t="s">
        <v>575</v>
      </c>
      <c r="G33" s="13">
        <v>3.6550925925925922E-4</v>
      </c>
      <c r="H33" s="65" t="str">
        <f t="shared" si="1"/>
        <v>0:31.58</v>
      </c>
      <c r="I33" s="35">
        <v>3.8020833333333331E-4</v>
      </c>
      <c r="J33" s="10" t="str">
        <f>IF(G33&lt;$I$33,"破我國紀錄","")</f>
        <v>破我國紀錄</v>
      </c>
    </row>
    <row r="34" spans="1:10" ht="30" customHeight="1">
      <c r="A34" s="10"/>
      <c r="B34" s="30">
        <f>RANK(G34,$G$33:$G$37,1)</f>
        <v>2</v>
      </c>
      <c r="C34" s="15" t="s">
        <v>367</v>
      </c>
      <c r="D34" s="15" t="s">
        <v>11</v>
      </c>
      <c r="E34" s="15" t="s">
        <v>26</v>
      </c>
      <c r="F34" s="29" t="s">
        <v>575</v>
      </c>
      <c r="G34" s="13">
        <v>3.8206018518518515E-4</v>
      </c>
      <c r="H34" s="65" t="str">
        <f t="shared" si="1"/>
        <v>0:33.01</v>
      </c>
      <c r="I34" s="13"/>
      <c r="J34" s="10" t="str">
        <f>IF(G34&lt;$I$33,"破我國紀錄","")</f>
        <v/>
      </c>
    </row>
    <row r="35" spans="1:10" ht="30" customHeight="1">
      <c r="A35" s="10"/>
      <c r="B35" s="30">
        <f>RANK(G35,$G$33:$G$37,1)</f>
        <v>3</v>
      </c>
      <c r="C35" s="15" t="s">
        <v>368</v>
      </c>
      <c r="D35" s="15" t="s">
        <v>369</v>
      </c>
      <c r="E35" s="15" t="s">
        <v>26</v>
      </c>
      <c r="F35" s="29" t="s">
        <v>575</v>
      </c>
      <c r="G35" s="13">
        <v>5.12962962962963E-4</v>
      </c>
      <c r="H35" s="65" t="str">
        <f t="shared" si="1"/>
        <v>0:44.32</v>
      </c>
      <c r="I35" s="13"/>
      <c r="J35" s="10" t="str">
        <f>IF(G35&lt;$I$33,"破我國紀錄","")</f>
        <v/>
      </c>
    </row>
    <row r="36" spans="1:10" ht="30" customHeight="1">
      <c r="A36" s="10"/>
      <c r="B36" s="30">
        <f>RANK(G36,$G$33:$G$37,1)</f>
        <v>4</v>
      </c>
      <c r="C36" s="15" t="s">
        <v>365</v>
      </c>
      <c r="D36" s="15" t="s">
        <v>20</v>
      </c>
      <c r="E36" s="15" t="s">
        <v>26</v>
      </c>
      <c r="F36" s="29" t="s">
        <v>352</v>
      </c>
      <c r="G36" s="13">
        <v>5.8101851851851858E-4</v>
      </c>
      <c r="H36" s="65" t="str">
        <f t="shared" si="1"/>
        <v>0:50.20</v>
      </c>
      <c r="I36" s="13"/>
      <c r="J36" s="10" t="str">
        <f>IF(G36&lt;$I$33,"破我國紀錄","")</f>
        <v/>
      </c>
    </row>
    <row r="37" spans="1:10" ht="30" customHeight="1">
      <c r="A37" s="10"/>
      <c r="B37" s="30">
        <f>RANK(G37,$G$33:$G$37,1)</f>
        <v>5</v>
      </c>
      <c r="C37" s="15" t="s">
        <v>366</v>
      </c>
      <c r="D37" s="15" t="s">
        <v>15</v>
      </c>
      <c r="E37" s="15" t="s">
        <v>26</v>
      </c>
      <c r="F37" s="29" t="s">
        <v>575</v>
      </c>
      <c r="G37" s="13">
        <v>7.309027777777778E-4</v>
      </c>
      <c r="H37" s="65" t="str">
        <f t="shared" si="1"/>
        <v>1:03.15</v>
      </c>
      <c r="I37" s="13"/>
      <c r="J37" s="10" t="str">
        <f>IF(G37&lt;$I$33,"破我國紀錄","")</f>
        <v/>
      </c>
    </row>
    <row r="38" spans="1:10" ht="30" customHeight="1">
      <c r="A38" s="10">
        <v>52</v>
      </c>
      <c r="B38" s="30">
        <f>RANK(G38,$G$38:$G$40,1)</f>
        <v>1</v>
      </c>
      <c r="C38" s="15" t="s">
        <v>372</v>
      </c>
      <c r="D38" s="15" t="s">
        <v>9</v>
      </c>
      <c r="E38" s="15" t="s">
        <v>27</v>
      </c>
      <c r="F38" s="29" t="s">
        <v>581</v>
      </c>
      <c r="G38" s="13">
        <v>3.9930555555555552E-4</v>
      </c>
      <c r="H38" s="65" t="str">
        <f t="shared" si="1"/>
        <v>0:34.50</v>
      </c>
      <c r="I38" s="13">
        <v>3.6793981481481481E-4</v>
      </c>
      <c r="J38" s="10" t="str">
        <f>IF(G38&lt;$I$38,"破我國紀錄","")</f>
        <v/>
      </c>
    </row>
    <row r="39" spans="1:10" ht="30" customHeight="1">
      <c r="A39" s="10"/>
      <c r="B39" s="30">
        <f>RANK(G39,$G$38:$G$40,1)</f>
        <v>2</v>
      </c>
      <c r="C39" s="15" t="s">
        <v>373</v>
      </c>
      <c r="D39" s="15" t="s">
        <v>98</v>
      </c>
      <c r="E39" s="15" t="s">
        <v>27</v>
      </c>
      <c r="F39" s="29" t="s">
        <v>581</v>
      </c>
      <c r="G39" s="13">
        <v>4.188657407407407E-4</v>
      </c>
      <c r="H39" s="65" t="str">
        <f t="shared" si="1"/>
        <v>0:36.19</v>
      </c>
      <c r="I39" s="13"/>
      <c r="J39" s="10" t="str">
        <f>IF(G39&lt;$I$38,"破我國紀錄","")</f>
        <v/>
      </c>
    </row>
    <row r="40" spans="1:10" ht="30" customHeight="1">
      <c r="A40" s="10"/>
      <c r="B40" s="30">
        <f>RANK(G40,$G$38:$G$40,1)</f>
        <v>3</v>
      </c>
      <c r="C40" s="15" t="s">
        <v>371</v>
      </c>
      <c r="D40" s="15" t="s">
        <v>228</v>
      </c>
      <c r="E40" s="15" t="s">
        <v>27</v>
      </c>
      <c r="F40" s="29" t="s">
        <v>581</v>
      </c>
      <c r="G40" s="13">
        <v>7.2395833333333329E-4</v>
      </c>
      <c r="H40" s="65" t="str">
        <f t="shared" si="1"/>
        <v>1:02.55</v>
      </c>
      <c r="I40" s="13"/>
      <c r="J40" s="10" t="str">
        <f>IF(G40&lt;$I$38,"破我國紀錄","")</f>
        <v/>
      </c>
    </row>
    <row r="41" spans="1:10" ht="30" customHeight="1">
      <c r="A41" s="10">
        <v>53</v>
      </c>
      <c r="B41" s="30">
        <f t="shared" ref="B41:B46" si="3">RANK(G41,$G$41:$G$47,1)</f>
        <v>1</v>
      </c>
      <c r="C41" s="15" t="s">
        <v>377</v>
      </c>
      <c r="D41" s="15" t="s">
        <v>181</v>
      </c>
      <c r="E41" s="15" t="s">
        <v>269</v>
      </c>
      <c r="F41" s="29" t="s">
        <v>581</v>
      </c>
      <c r="G41" s="13">
        <v>3.5891203703703709E-4</v>
      </c>
      <c r="H41" s="65" t="str">
        <f t="shared" si="1"/>
        <v>0:31.01</v>
      </c>
      <c r="I41" s="13">
        <v>3.5300925925925924E-4</v>
      </c>
      <c r="J41" s="10" t="str">
        <f t="shared" ref="J41:J47" si="4">IF(G41&lt;$I$41,"破我國紀錄","")</f>
        <v/>
      </c>
    </row>
    <row r="42" spans="1:10" ht="30" customHeight="1">
      <c r="A42" s="10"/>
      <c r="B42" s="30">
        <f t="shared" si="3"/>
        <v>2</v>
      </c>
      <c r="C42" s="15" t="s">
        <v>163</v>
      </c>
      <c r="D42" s="15" t="s">
        <v>118</v>
      </c>
      <c r="E42" s="15" t="s">
        <v>269</v>
      </c>
      <c r="F42" s="29" t="s">
        <v>581</v>
      </c>
      <c r="G42" s="13">
        <v>3.6840277777777777E-4</v>
      </c>
      <c r="H42" s="65" t="str">
        <f t="shared" si="1"/>
        <v>0:31.83</v>
      </c>
      <c r="I42" s="13"/>
      <c r="J42" s="10" t="str">
        <f t="shared" si="4"/>
        <v/>
      </c>
    </row>
    <row r="43" spans="1:10" ht="30" customHeight="1">
      <c r="A43" s="10"/>
      <c r="B43" s="30">
        <f t="shared" si="3"/>
        <v>3</v>
      </c>
      <c r="C43" s="15" t="s">
        <v>376</v>
      </c>
      <c r="D43" s="15" t="s">
        <v>11</v>
      </c>
      <c r="E43" s="15" t="s">
        <v>269</v>
      </c>
      <c r="F43" s="29" t="s">
        <v>581</v>
      </c>
      <c r="G43" s="13">
        <v>3.7523148148148143E-4</v>
      </c>
      <c r="H43" s="65" t="str">
        <f t="shared" si="1"/>
        <v>0:32.42</v>
      </c>
      <c r="I43" s="13"/>
      <c r="J43" s="10" t="str">
        <f t="shared" si="4"/>
        <v/>
      </c>
    </row>
    <row r="44" spans="1:10" ht="30" customHeight="1">
      <c r="A44" s="10"/>
      <c r="B44" s="30">
        <f t="shared" si="3"/>
        <v>4</v>
      </c>
      <c r="C44" s="15" t="s">
        <v>161</v>
      </c>
      <c r="D44" s="15" t="s">
        <v>15</v>
      </c>
      <c r="E44" s="15" t="s">
        <v>269</v>
      </c>
      <c r="F44" s="29" t="s">
        <v>581</v>
      </c>
      <c r="G44" s="13">
        <v>3.9467592592592592E-4</v>
      </c>
      <c r="H44" s="65" t="str">
        <f t="shared" si="1"/>
        <v>0:34.10</v>
      </c>
      <c r="I44" s="13"/>
      <c r="J44" s="10" t="str">
        <f t="shared" si="4"/>
        <v/>
      </c>
    </row>
    <row r="45" spans="1:10" ht="30" customHeight="1">
      <c r="A45" s="10"/>
      <c r="B45" s="30">
        <f t="shared" si="3"/>
        <v>5</v>
      </c>
      <c r="C45" s="15" t="s">
        <v>264</v>
      </c>
      <c r="D45" s="15" t="s">
        <v>185</v>
      </c>
      <c r="E45" s="15" t="s">
        <v>269</v>
      </c>
      <c r="F45" s="29" t="s">
        <v>581</v>
      </c>
      <c r="G45" s="13">
        <v>5.5266203703703695E-4</v>
      </c>
      <c r="H45" s="65" t="str">
        <f t="shared" si="1"/>
        <v>0:47.75</v>
      </c>
      <c r="I45" s="13"/>
      <c r="J45" s="10" t="str">
        <f t="shared" si="4"/>
        <v/>
      </c>
    </row>
    <row r="46" spans="1:10" ht="30" customHeight="1">
      <c r="A46" s="10"/>
      <c r="B46" s="30">
        <f t="shared" si="3"/>
        <v>6</v>
      </c>
      <c r="C46" s="15" t="s">
        <v>374</v>
      </c>
      <c r="D46" s="15" t="s">
        <v>205</v>
      </c>
      <c r="E46" s="15" t="s">
        <v>269</v>
      </c>
      <c r="F46" s="29" t="s">
        <v>581</v>
      </c>
      <c r="G46" s="13">
        <v>5.9502314814814802E-4</v>
      </c>
      <c r="H46" s="65" t="str">
        <f t="shared" si="1"/>
        <v>0:51.41</v>
      </c>
      <c r="I46" s="13"/>
      <c r="J46" s="10" t="str">
        <f t="shared" si="4"/>
        <v/>
      </c>
    </row>
    <row r="47" spans="1:10" ht="30" customHeight="1">
      <c r="A47" s="10"/>
      <c r="B47" s="30"/>
      <c r="C47" s="15" t="s">
        <v>375</v>
      </c>
      <c r="D47" s="15" t="s">
        <v>86</v>
      </c>
      <c r="E47" s="15" t="s">
        <v>269</v>
      </c>
      <c r="F47" s="29" t="s">
        <v>581</v>
      </c>
      <c r="G47" s="13" t="s">
        <v>579</v>
      </c>
      <c r="H47" s="65" t="str">
        <f t="shared" si="1"/>
        <v>棄權</v>
      </c>
      <c r="I47" s="13"/>
      <c r="J47" s="10" t="str">
        <f t="shared" si="4"/>
        <v/>
      </c>
    </row>
    <row r="48" spans="1:10" ht="30" customHeight="1">
      <c r="A48" s="10">
        <v>54</v>
      </c>
      <c r="B48" s="30">
        <f>RANK(G48,$G$48:$G$50,1)</f>
        <v>1</v>
      </c>
      <c r="C48" s="15" t="s">
        <v>378</v>
      </c>
      <c r="D48" s="15" t="s">
        <v>15</v>
      </c>
      <c r="E48" s="15" t="s">
        <v>279</v>
      </c>
      <c r="F48" s="29" t="s">
        <v>352</v>
      </c>
      <c r="G48" s="13">
        <v>4.1446759259259258E-4</v>
      </c>
      <c r="H48" s="65" t="str">
        <f t="shared" si="1"/>
        <v>0:35.81</v>
      </c>
      <c r="I48" s="13">
        <v>3.4988425925925926E-4</v>
      </c>
      <c r="J48" s="10" t="str">
        <f>IF(G48&lt;$I$48,"破我國紀錄","")</f>
        <v/>
      </c>
    </row>
    <row r="49" spans="1:10" ht="30" customHeight="1">
      <c r="A49" s="10"/>
      <c r="B49" s="30">
        <f>RANK(G49,$G$48:$G$50,1)</f>
        <v>2</v>
      </c>
      <c r="C49" s="15" t="s">
        <v>166</v>
      </c>
      <c r="D49" s="15" t="s">
        <v>8</v>
      </c>
      <c r="E49" s="15" t="s">
        <v>279</v>
      </c>
      <c r="F49" s="29" t="s">
        <v>574</v>
      </c>
      <c r="G49" s="13">
        <v>4.4097222222222221E-4</v>
      </c>
      <c r="H49" s="65" t="str">
        <f t="shared" si="1"/>
        <v>0:38.10</v>
      </c>
      <c r="I49" s="13"/>
      <c r="J49" s="10" t="str">
        <f>IF(G49&lt;$I$48,"破我國紀錄","")</f>
        <v/>
      </c>
    </row>
    <row r="50" spans="1:10" ht="30" customHeight="1">
      <c r="A50" s="10"/>
      <c r="B50" s="30">
        <f>RANK(G50,$G$48:$G$50,1)</f>
        <v>3</v>
      </c>
      <c r="C50" s="15" t="s">
        <v>379</v>
      </c>
      <c r="D50" s="15" t="s">
        <v>205</v>
      </c>
      <c r="E50" s="15" t="s">
        <v>279</v>
      </c>
      <c r="F50" s="29" t="s">
        <v>352</v>
      </c>
      <c r="G50" s="13">
        <v>4.5347222222222224E-4</v>
      </c>
      <c r="H50" s="65" t="str">
        <f t="shared" si="1"/>
        <v>0:39.18</v>
      </c>
      <c r="I50" s="13"/>
      <c r="J50" s="10" t="str">
        <f>IF(G50&lt;$I$48,"破我國紀錄","")</f>
        <v/>
      </c>
    </row>
    <row r="51" spans="1:10" ht="30" customHeight="1">
      <c r="A51" s="10">
        <v>55</v>
      </c>
      <c r="B51" s="30">
        <f>RANK(G51,$G$51:$G$52,1)</f>
        <v>1</v>
      </c>
      <c r="C51" s="15" t="s">
        <v>348</v>
      </c>
      <c r="D51" s="15" t="s">
        <v>11</v>
      </c>
      <c r="E51" s="15" t="s">
        <v>271</v>
      </c>
      <c r="F51" s="29" t="s">
        <v>535</v>
      </c>
      <c r="G51" s="13">
        <v>4.253472222222223E-4</v>
      </c>
      <c r="H51" s="65" t="str">
        <f t="shared" si="1"/>
        <v>0:36.75</v>
      </c>
      <c r="I51" s="13">
        <v>3.3784722222222224E-4</v>
      </c>
      <c r="J51" s="10" t="str">
        <f>IF(G51&lt;$I$51,"破我國紀錄","")</f>
        <v/>
      </c>
    </row>
    <row r="52" spans="1:10" ht="30" customHeight="1">
      <c r="A52" s="10"/>
      <c r="B52" s="30">
        <f>RANK(G52,$G$51:$G$52,1)</f>
        <v>2</v>
      </c>
      <c r="C52" s="15" t="s">
        <v>380</v>
      </c>
      <c r="D52" s="15" t="s">
        <v>8</v>
      </c>
      <c r="E52" s="15" t="s">
        <v>271</v>
      </c>
      <c r="F52" s="29" t="s">
        <v>535</v>
      </c>
      <c r="G52" s="13">
        <v>5.2152777777777777E-4</v>
      </c>
      <c r="H52" s="65" t="str">
        <f t="shared" si="1"/>
        <v>0:45.06</v>
      </c>
      <c r="I52" s="13"/>
      <c r="J52" s="10" t="str">
        <f>IF(G52&lt;$I$51,"破我國紀錄","")</f>
        <v/>
      </c>
    </row>
    <row r="53" spans="1:10" ht="30" customHeight="1">
      <c r="A53" s="10">
        <v>55</v>
      </c>
      <c r="B53" s="30">
        <f>RANK(G53,$G$53:$G$54,1)</f>
        <v>1</v>
      </c>
      <c r="C53" s="15" t="s">
        <v>381</v>
      </c>
      <c r="D53" s="15" t="s">
        <v>118</v>
      </c>
      <c r="E53" s="15" t="s">
        <v>281</v>
      </c>
      <c r="F53" s="29" t="s">
        <v>536</v>
      </c>
      <c r="G53" s="13">
        <v>3.5995370370370369E-4</v>
      </c>
      <c r="H53" s="65" t="str">
        <f t="shared" si="1"/>
        <v>0:31.10</v>
      </c>
      <c r="I53" s="13">
        <v>3.2106481481481477E-4</v>
      </c>
      <c r="J53" s="10" t="str">
        <f>IF(G53&lt;$I$53,"破我國紀錄","")</f>
        <v/>
      </c>
    </row>
    <row r="54" spans="1:10" ht="30" customHeight="1">
      <c r="A54" s="10"/>
      <c r="B54" s="30">
        <f>RANK(G54,$G$53:$G$54,1)</f>
        <v>2</v>
      </c>
      <c r="C54" s="15" t="s">
        <v>382</v>
      </c>
      <c r="D54" s="15" t="s">
        <v>118</v>
      </c>
      <c r="E54" s="15" t="s">
        <v>281</v>
      </c>
      <c r="F54" s="29" t="s">
        <v>536</v>
      </c>
      <c r="G54" s="13">
        <v>5.0196759259259259E-4</v>
      </c>
      <c r="H54" s="65" t="str">
        <f t="shared" si="1"/>
        <v>0:43.37</v>
      </c>
      <c r="I54" s="13"/>
      <c r="J54" s="10" t="str">
        <f>IF(G54&lt;$I$53,"破我國紀錄","")</f>
        <v/>
      </c>
    </row>
    <row r="55" spans="1:10" ht="30" customHeight="1">
      <c r="A55" s="10">
        <v>56</v>
      </c>
      <c r="B55" s="30">
        <f>RANK(G55,$G$55:$G$55,1)</f>
        <v>1</v>
      </c>
      <c r="C55" s="15" t="s">
        <v>383</v>
      </c>
      <c r="D55" s="15" t="s">
        <v>118</v>
      </c>
      <c r="E55" s="15" t="s">
        <v>285</v>
      </c>
      <c r="F55" s="29" t="s">
        <v>537</v>
      </c>
      <c r="G55" s="13">
        <v>6.3078703703703702E-4</v>
      </c>
      <c r="H55" s="65" t="str">
        <f t="shared" si="1"/>
        <v>0:54.50</v>
      </c>
      <c r="I55" s="13">
        <v>3.0868055555555559E-4</v>
      </c>
      <c r="J55" s="10" t="str">
        <f>IF(G55&lt;$I$55,"破我國紀錄","")</f>
        <v/>
      </c>
    </row>
    <row r="56" spans="1:10" ht="30" customHeight="1">
      <c r="A56" s="10">
        <v>56</v>
      </c>
      <c r="B56" s="30">
        <f>RANK(G56,$G$56:$G$58,1)</f>
        <v>1</v>
      </c>
      <c r="C56" s="15" t="s">
        <v>192</v>
      </c>
      <c r="D56" s="15" t="s">
        <v>86</v>
      </c>
      <c r="E56" s="15" t="s">
        <v>331</v>
      </c>
      <c r="F56" s="29" t="s">
        <v>535</v>
      </c>
      <c r="G56" s="13">
        <v>3.3194444444444444E-4</v>
      </c>
      <c r="H56" s="65" t="str">
        <f t="shared" si="1"/>
        <v>0:28.68</v>
      </c>
      <c r="I56" s="13">
        <v>3.0347222222222223E-4</v>
      </c>
      <c r="J56" s="10" t="str">
        <f>IF(G56&lt;$I$56,"破我國紀錄","")</f>
        <v/>
      </c>
    </row>
    <row r="57" spans="1:10" ht="30" customHeight="1">
      <c r="A57" s="10"/>
      <c r="B57" s="30">
        <f>RANK(G57,$G$56:$G$58,1)</f>
        <v>2</v>
      </c>
      <c r="C57" s="15" t="s">
        <v>327</v>
      </c>
      <c r="D57" s="15" t="s">
        <v>328</v>
      </c>
      <c r="E57" s="15" t="s">
        <v>331</v>
      </c>
      <c r="F57" s="29" t="s">
        <v>537</v>
      </c>
      <c r="G57" s="13">
        <v>3.8379629629629631E-4</v>
      </c>
      <c r="H57" s="65" t="str">
        <f t="shared" si="1"/>
        <v>0:33.16</v>
      </c>
      <c r="I57" s="13"/>
      <c r="J57" s="10" t="str">
        <f>IF(G57&lt;$I$56,"破我國紀錄","")</f>
        <v/>
      </c>
    </row>
    <row r="58" spans="1:10" ht="30" customHeight="1">
      <c r="A58" s="10"/>
      <c r="B58" s="30">
        <f>RANK(G58,$G$56:$G$58,1)</f>
        <v>3</v>
      </c>
      <c r="C58" s="15" t="s">
        <v>384</v>
      </c>
      <c r="D58" s="15" t="s">
        <v>8</v>
      </c>
      <c r="E58" s="15" t="s">
        <v>331</v>
      </c>
      <c r="F58" s="29" t="s">
        <v>352</v>
      </c>
      <c r="G58" s="13">
        <v>4.1157407407407413E-4</v>
      </c>
      <c r="H58" s="65" t="str">
        <f t="shared" si="1"/>
        <v>0:35.56</v>
      </c>
      <c r="I58" s="13"/>
      <c r="J58" s="10" t="str">
        <f>IF(G58&lt;$I$56,"破我國紀錄","")</f>
        <v/>
      </c>
    </row>
    <row r="59" spans="1:10" ht="30" customHeight="1">
      <c r="A59" s="10">
        <v>57</v>
      </c>
      <c r="B59" s="30">
        <f>RANK(G59,$G$59:$G$62,1)</f>
        <v>1</v>
      </c>
      <c r="C59" s="15" t="s">
        <v>385</v>
      </c>
      <c r="D59" s="15" t="s">
        <v>22</v>
      </c>
      <c r="E59" s="15" t="s">
        <v>28</v>
      </c>
      <c r="F59" s="29" t="s">
        <v>535</v>
      </c>
      <c r="G59" s="13">
        <v>3.4340277777777781E-4</v>
      </c>
      <c r="H59" s="65" t="str">
        <f t="shared" si="1"/>
        <v>0:29.67</v>
      </c>
      <c r="I59" s="13">
        <v>3.1296296296296297E-4</v>
      </c>
      <c r="J59" s="10" t="str">
        <f>IF(G59&lt;$I$59,"破我國紀錄","")</f>
        <v/>
      </c>
    </row>
    <row r="60" spans="1:10" ht="30" customHeight="1">
      <c r="A60" s="10"/>
      <c r="B60" s="30">
        <f>RANK(G60,$G$59:$G$62,1)</f>
        <v>2</v>
      </c>
      <c r="C60" s="15" t="s">
        <v>199</v>
      </c>
      <c r="D60" s="15" t="s">
        <v>29</v>
      </c>
      <c r="E60" s="15" t="s">
        <v>28</v>
      </c>
      <c r="F60" s="29" t="s">
        <v>535</v>
      </c>
      <c r="G60" s="13">
        <v>3.4456018518518516E-4</v>
      </c>
      <c r="H60" s="65" t="str">
        <f t="shared" si="1"/>
        <v>0:29.77</v>
      </c>
      <c r="I60" s="13"/>
      <c r="J60" s="10" t="str">
        <f>IF(G60&lt;$I$59,"破我國紀錄","")</f>
        <v/>
      </c>
    </row>
    <row r="61" spans="1:10" ht="30" customHeight="1">
      <c r="A61" s="10"/>
      <c r="B61" s="30">
        <f>RANK(G61,$G$59:$G$62,1)</f>
        <v>3</v>
      </c>
      <c r="C61" s="15" t="s">
        <v>198</v>
      </c>
      <c r="D61" s="15" t="s">
        <v>196</v>
      </c>
      <c r="E61" s="15" t="s">
        <v>28</v>
      </c>
      <c r="F61" s="29" t="s">
        <v>535</v>
      </c>
      <c r="G61" s="13">
        <v>3.5775462962962958E-4</v>
      </c>
      <c r="H61" s="65" t="str">
        <f t="shared" si="1"/>
        <v>0:30.91</v>
      </c>
      <c r="I61" s="13"/>
      <c r="J61" s="10" t="str">
        <f>IF(G61&lt;$I$59,"破我國紀錄","")</f>
        <v/>
      </c>
    </row>
    <row r="62" spans="1:10" ht="30" customHeight="1">
      <c r="A62" s="10"/>
      <c r="B62" s="30">
        <f>RANK(G62,$G$59:$G$62,1)</f>
        <v>4</v>
      </c>
      <c r="C62" s="15" t="s">
        <v>386</v>
      </c>
      <c r="D62" s="15" t="s">
        <v>181</v>
      </c>
      <c r="E62" s="15" t="s">
        <v>28</v>
      </c>
      <c r="F62" s="29" t="s">
        <v>573</v>
      </c>
      <c r="G62" s="13">
        <v>3.7662037037037042E-4</v>
      </c>
      <c r="H62" s="65" t="str">
        <f t="shared" si="1"/>
        <v>0:32.54</v>
      </c>
      <c r="I62" s="13"/>
      <c r="J62" s="10" t="str">
        <f>IF(G62&lt;$I$59,"破我國紀錄","")</f>
        <v/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82" fitToHeight="0" orientation="portrait" r:id="rId1"/>
  <rowBreaks count="20" manualBreakCount="20">
    <brk id="4" max="16383" man="1"/>
    <brk id="5" max="16383" man="1"/>
    <brk id="8" max="16383" man="1"/>
    <brk id="11" max="16383" man="1"/>
    <brk id="15" max="16383" man="1"/>
    <brk id="18" max="16383" man="1"/>
    <brk id="20" max="16383" man="1"/>
    <brk id="23" max="16383" man="1"/>
    <brk id="25" max="16383" man="1"/>
    <brk id="26" max="16383" man="1"/>
    <brk id="28" max="16383" man="1"/>
    <brk id="32" max="16383" man="1"/>
    <brk id="37" max="16383" man="1"/>
    <brk id="40" max="16383" man="1"/>
    <brk id="47" max="16383" man="1"/>
    <brk id="50" max="16383" man="1"/>
    <brk id="52" max="16383" man="1"/>
    <brk id="54" max="16383" man="1"/>
    <brk id="55" max="16383" man="1"/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1"/>
  <sheetViews>
    <sheetView zoomScaleNormal="100" workbookViewId="0">
      <pane ySplit="1" topLeftCell="A2" activePane="bottomLeft" state="frozen"/>
      <selection pane="bottomLeft" activeCell="A46" sqref="A46:J46"/>
    </sheetView>
  </sheetViews>
  <sheetFormatPr defaultColWidth="8.88671875" defaultRowHeight="25.2" customHeight="1"/>
  <cols>
    <col min="1" max="1" width="5.33203125" style="57" customWidth="1"/>
    <col min="2" max="2" width="5.77734375" style="11" customWidth="1"/>
    <col min="3" max="3" width="14.77734375" style="11" customWidth="1"/>
    <col min="4" max="4" width="32.77734375" style="11" customWidth="1"/>
    <col min="5" max="5" width="6.44140625" style="11" customWidth="1"/>
    <col min="6" max="6" width="12.33203125" style="11" customWidth="1"/>
    <col min="7" max="7" width="11" style="74" customWidth="1"/>
    <col min="8" max="8" width="7.88671875" style="90" hidden="1" customWidth="1"/>
    <col min="9" max="9" width="9.77734375" style="74" customWidth="1"/>
    <col min="10" max="10" width="11.33203125" style="11" customWidth="1"/>
    <col min="11" max="16384" width="8.88671875" style="1"/>
  </cols>
  <sheetData>
    <row r="1" spans="1:10" s="27" customFormat="1" ht="25.2" customHeight="1">
      <c r="A1" s="23" t="s">
        <v>82</v>
      </c>
      <c r="B1" s="58" t="s">
        <v>0</v>
      </c>
      <c r="C1" s="58" t="s">
        <v>43</v>
      </c>
      <c r="D1" s="58" t="s">
        <v>44</v>
      </c>
      <c r="E1" s="58" t="s">
        <v>7</v>
      </c>
      <c r="F1" s="58" t="s">
        <v>42</v>
      </c>
      <c r="G1" s="59" t="s">
        <v>45</v>
      </c>
      <c r="H1" s="64" t="s">
        <v>83</v>
      </c>
      <c r="I1" s="75" t="s">
        <v>48</v>
      </c>
      <c r="J1" s="58" t="s">
        <v>46</v>
      </c>
    </row>
    <row r="2" spans="1:10" s="27" customFormat="1" ht="30" customHeight="1">
      <c r="A2" s="30">
        <v>58</v>
      </c>
      <c r="B2" s="30">
        <f>RANK(G2,$G$2:$G$2,1)</f>
        <v>1</v>
      </c>
      <c r="C2" s="15" t="s">
        <v>289</v>
      </c>
      <c r="D2" s="15" t="s">
        <v>18</v>
      </c>
      <c r="E2" s="15" t="s">
        <v>16</v>
      </c>
      <c r="F2" s="29" t="s">
        <v>578</v>
      </c>
      <c r="G2" s="35">
        <v>7.4895833333333336E-4</v>
      </c>
      <c r="H2" s="65" t="str">
        <f t="shared" ref="H2:H9" si="0">TEXT(G2,"m:ss.00;@")</f>
        <v>1:04.71</v>
      </c>
      <c r="I2" s="35">
        <v>6.8541666666666664E-4</v>
      </c>
      <c r="J2" s="30" t="str">
        <f>IF(G2&lt;$I$2,"破我國紀錄","")</f>
        <v/>
      </c>
    </row>
    <row r="3" spans="1:10" ht="30" customHeight="1">
      <c r="A3" s="10">
        <v>58</v>
      </c>
      <c r="B3" s="30">
        <f>RANK(G3,$G$3:$G$6,1)</f>
        <v>1</v>
      </c>
      <c r="C3" s="15" t="s">
        <v>294</v>
      </c>
      <c r="D3" s="15" t="s">
        <v>295</v>
      </c>
      <c r="E3" s="15" t="s">
        <v>208</v>
      </c>
      <c r="F3" s="29" t="s">
        <v>578</v>
      </c>
      <c r="G3" s="13">
        <v>6.3229166666666674E-4</v>
      </c>
      <c r="H3" s="65" t="str">
        <f t="shared" si="0"/>
        <v>0:54.63</v>
      </c>
      <c r="I3" s="13">
        <v>5.7233796296296297E-4</v>
      </c>
      <c r="J3" s="30" t="str">
        <f>IF(G3&lt;$I$3,"破我國紀錄","")</f>
        <v/>
      </c>
    </row>
    <row r="4" spans="1:10" ht="30" customHeight="1">
      <c r="A4" s="10"/>
      <c r="B4" s="30">
        <f>RANK(G4,$G$3:$G$6,1)</f>
        <v>2</v>
      </c>
      <c r="C4" s="15" t="s">
        <v>296</v>
      </c>
      <c r="D4" s="15" t="s">
        <v>8</v>
      </c>
      <c r="E4" s="15" t="s">
        <v>208</v>
      </c>
      <c r="F4" s="29" t="s">
        <v>578</v>
      </c>
      <c r="G4" s="13">
        <v>6.5601851851851845E-4</v>
      </c>
      <c r="H4" s="65" t="str">
        <f t="shared" si="0"/>
        <v>0:56.68</v>
      </c>
      <c r="I4" s="13"/>
      <c r="J4" s="30" t="str">
        <f t="shared" ref="J4:J6" si="1">IF(G4&lt;$I$3,"破我國紀錄","")</f>
        <v/>
      </c>
    </row>
    <row r="5" spans="1:10" ht="30" customHeight="1">
      <c r="A5" s="10"/>
      <c r="B5" s="30">
        <f>RANK(G5,$G$3:$G$6,1)</f>
        <v>3</v>
      </c>
      <c r="C5" s="15" t="s">
        <v>293</v>
      </c>
      <c r="D5" s="15" t="s">
        <v>25</v>
      </c>
      <c r="E5" s="15" t="s">
        <v>208</v>
      </c>
      <c r="F5" s="29" t="s">
        <v>578</v>
      </c>
      <c r="G5" s="13">
        <v>7.1574074074074075E-4</v>
      </c>
      <c r="H5" s="65" t="str">
        <f t="shared" si="0"/>
        <v>1:01.84</v>
      </c>
      <c r="I5" s="13"/>
      <c r="J5" s="30" t="str">
        <f t="shared" si="1"/>
        <v/>
      </c>
    </row>
    <row r="6" spans="1:10" ht="30" customHeight="1">
      <c r="A6" s="10"/>
      <c r="B6" s="30">
        <f>RANK(G6,$G$3:$G$6,1)</f>
        <v>4</v>
      </c>
      <c r="C6" s="15" t="s">
        <v>425</v>
      </c>
      <c r="D6" s="15" t="s">
        <v>25</v>
      </c>
      <c r="E6" s="15" t="s">
        <v>208</v>
      </c>
      <c r="F6" s="29" t="s">
        <v>578</v>
      </c>
      <c r="G6" s="13">
        <v>8.1585648148148153E-4</v>
      </c>
      <c r="H6" s="65" t="str">
        <f t="shared" si="0"/>
        <v>1:10.49</v>
      </c>
      <c r="I6" s="13"/>
      <c r="J6" s="30" t="str">
        <f t="shared" si="1"/>
        <v/>
      </c>
    </row>
    <row r="7" spans="1:10" ht="30" customHeight="1">
      <c r="A7" s="10">
        <v>59</v>
      </c>
      <c r="B7" s="30">
        <f>RANK(G7,$G$7:$G$7,1)</f>
        <v>1</v>
      </c>
      <c r="C7" s="15" t="s">
        <v>390</v>
      </c>
      <c r="D7" s="15" t="s">
        <v>15</v>
      </c>
      <c r="E7" s="15" t="s">
        <v>17</v>
      </c>
      <c r="F7" s="29" t="s">
        <v>578</v>
      </c>
      <c r="G7" s="13">
        <v>7.5300925925925926E-4</v>
      </c>
      <c r="H7" s="65" t="str">
        <f t="shared" si="0"/>
        <v>1:05.06</v>
      </c>
      <c r="I7" s="13">
        <v>5.2083333333333333E-4</v>
      </c>
      <c r="J7" s="30" t="str">
        <f>IF(G7&lt;$I$7,"破我國紀錄","")</f>
        <v/>
      </c>
    </row>
    <row r="8" spans="1:10" ht="30" customHeight="1">
      <c r="A8" s="10">
        <v>59</v>
      </c>
      <c r="B8" s="30">
        <f>RANK(G8,$G$8:$G$9,1)</f>
        <v>1</v>
      </c>
      <c r="C8" s="15" t="s">
        <v>117</v>
      </c>
      <c r="D8" s="15" t="s">
        <v>118</v>
      </c>
      <c r="E8" s="15" t="s">
        <v>220</v>
      </c>
      <c r="F8" s="29" t="s">
        <v>578</v>
      </c>
      <c r="G8" s="13">
        <v>5.7523148148148147E-4</v>
      </c>
      <c r="H8" s="65" t="str">
        <f t="shared" si="0"/>
        <v>0:49.70</v>
      </c>
      <c r="I8" s="13">
        <v>5.060185185185186E-4</v>
      </c>
      <c r="J8" s="30" t="str">
        <f>IF(G8&lt;$I$8,"破我國紀錄","")</f>
        <v/>
      </c>
    </row>
    <row r="9" spans="1:10" ht="30" customHeight="1">
      <c r="A9" s="10"/>
      <c r="B9" s="30">
        <f>RANK(G9,$G$8:$G$9,1)</f>
        <v>2</v>
      </c>
      <c r="C9" s="15" t="s">
        <v>426</v>
      </c>
      <c r="D9" s="15" t="s">
        <v>11</v>
      </c>
      <c r="E9" s="15" t="s">
        <v>220</v>
      </c>
      <c r="F9" s="29" t="s">
        <v>578</v>
      </c>
      <c r="G9" s="13">
        <v>6.50925925925926E-4</v>
      </c>
      <c r="H9" s="65" t="str">
        <f t="shared" si="0"/>
        <v>0:56.24</v>
      </c>
      <c r="I9" s="13"/>
      <c r="J9" s="30" t="str">
        <f>IF(G9&lt;$I$8,"破我國紀錄","")</f>
        <v/>
      </c>
    </row>
    <row r="10" spans="1:10" ht="30" customHeight="1">
      <c r="A10" s="10">
        <v>60</v>
      </c>
      <c r="B10" s="30">
        <f>RANK(G10,$G$10:$G$13,1)</f>
        <v>1</v>
      </c>
      <c r="C10" s="15" t="s">
        <v>395</v>
      </c>
      <c r="D10" s="15" t="s">
        <v>9</v>
      </c>
      <c r="E10" s="15" t="s">
        <v>222</v>
      </c>
      <c r="F10" s="29" t="s">
        <v>541</v>
      </c>
      <c r="G10" s="13">
        <v>6.1307870370370368E-4</v>
      </c>
      <c r="H10" s="65" t="str">
        <f t="shared" ref="H10:H51" si="2">TEXT(G10,"m:ss.00;@")</f>
        <v>0:52.97</v>
      </c>
      <c r="I10" s="13">
        <v>4.8020833333333336E-4</v>
      </c>
      <c r="J10" s="30" t="str">
        <f>IF(G10&lt;$I$10,"破我國紀錄","")</f>
        <v/>
      </c>
    </row>
    <row r="11" spans="1:10" ht="30" customHeight="1">
      <c r="A11" s="10"/>
      <c r="B11" s="30">
        <f>RANK(G11,$G$10:$G$13,1)</f>
        <v>2</v>
      </c>
      <c r="C11" s="15" t="s">
        <v>357</v>
      </c>
      <c r="D11" s="15" t="s">
        <v>11</v>
      </c>
      <c r="E11" s="15" t="s">
        <v>222</v>
      </c>
      <c r="F11" s="29" t="s">
        <v>570</v>
      </c>
      <c r="G11" s="13">
        <v>6.3900462962962967E-4</v>
      </c>
      <c r="H11" s="65" t="str">
        <f t="shared" si="2"/>
        <v>0:55.21</v>
      </c>
      <c r="I11" s="13"/>
      <c r="J11" s="30" t="str">
        <f t="shared" ref="J11:J13" si="3">IF(G11&lt;$I$10,"破我國紀錄","")</f>
        <v/>
      </c>
    </row>
    <row r="12" spans="1:10" ht="30" customHeight="1">
      <c r="A12" s="10"/>
      <c r="B12" s="30">
        <f>RANK(G12,$G$10:$G$13,1)</f>
        <v>3</v>
      </c>
      <c r="C12" s="15" t="s">
        <v>301</v>
      </c>
      <c r="D12" s="15" t="s">
        <v>8</v>
      </c>
      <c r="E12" s="15" t="s">
        <v>222</v>
      </c>
      <c r="F12" s="29" t="s">
        <v>541</v>
      </c>
      <c r="G12" s="13">
        <v>6.7650462962962966E-4</v>
      </c>
      <c r="H12" s="65" t="str">
        <f t="shared" si="2"/>
        <v>0:58.45</v>
      </c>
      <c r="I12" s="13"/>
      <c r="J12" s="30" t="str">
        <f t="shared" si="3"/>
        <v/>
      </c>
    </row>
    <row r="13" spans="1:10" ht="30" customHeight="1">
      <c r="A13" s="10"/>
      <c r="B13" s="30">
        <f>RANK(G13,$G$10:$G$13,1)</f>
        <v>4</v>
      </c>
      <c r="C13" s="15" t="s">
        <v>427</v>
      </c>
      <c r="D13" s="15" t="s">
        <v>213</v>
      </c>
      <c r="E13" s="15" t="s">
        <v>222</v>
      </c>
      <c r="F13" s="29" t="s">
        <v>541</v>
      </c>
      <c r="G13" s="13">
        <v>1.0016203703703704E-3</v>
      </c>
      <c r="H13" s="65" t="str">
        <f t="shared" si="2"/>
        <v>1:26.54</v>
      </c>
      <c r="I13" s="13"/>
      <c r="J13" s="30" t="str">
        <f t="shared" si="3"/>
        <v/>
      </c>
    </row>
    <row r="14" spans="1:10" ht="30" customHeight="1">
      <c r="A14" s="10">
        <v>60</v>
      </c>
      <c r="B14" s="30"/>
      <c r="C14" s="15" t="s">
        <v>398</v>
      </c>
      <c r="D14" s="15" t="s">
        <v>8</v>
      </c>
      <c r="E14" s="15" t="s">
        <v>399</v>
      </c>
      <c r="F14" s="29" t="s">
        <v>433</v>
      </c>
      <c r="G14" s="13" t="s">
        <v>464</v>
      </c>
      <c r="H14" s="65" t="str">
        <f t="shared" si="2"/>
        <v>棄權</v>
      </c>
      <c r="I14" s="13">
        <v>4.106481481481481E-4</v>
      </c>
      <c r="J14" s="30" t="str">
        <f>IF(G14&lt;$I$14,"破我國紀錄","")</f>
        <v/>
      </c>
    </row>
    <row r="15" spans="1:10" ht="30" customHeight="1">
      <c r="A15" s="10">
        <v>61</v>
      </c>
      <c r="B15" s="30">
        <f>RANK(G15,$G$15:$G$19,1)</f>
        <v>1</v>
      </c>
      <c r="C15" s="15" t="s">
        <v>305</v>
      </c>
      <c r="D15" s="15" t="s">
        <v>11</v>
      </c>
      <c r="E15" s="15" t="s">
        <v>24</v>
      </c>
      <c r="F15" s="29" t="s">
        <v>540</v>
      </c>
      <c r="G15" s="13">
        <v>5.1030092592592587E-4</v>
      </c>
      <c r="H15" s="65" t="str">
        <f t="shared" si="2"/>
        <v>0:44.09</v>
      </c>
      <c r="I15" s="13">
        <v>5.2395833333333342E-4</v>
      </c>
      <c r="J15" s="30" t="str">
        <f>IF(G15&lt;$I$15,"破我國紀錄","")</f>
        <v>破我國紀錄</v>
      </c>
    </row>
    <row r="16" spans="1:10" ht="30" customHeight="1">
      <c r="A16" s="10"/>
      <c r="B16" s="30">
        <f>RANK(G16,$G$15:$G$19,1)</f>
        <v>2</v>
      </c>
      <c r="C16" s="15" t="s">
        <v>304</v>
      </c>
      <c r="D16" s="15" t="s">
        <v>118</v>
      </c>
      <c r="E16" s="15" t="s">
        <v>24</v>
      </c>
      <c r="F16" s="29" t="s">
        <v>541</v>
      </c>
      <c r="G16" s="13">
        <v>5.7222222222222212E-4</v>
      </c>
      <c r="H16" s="65" t="str">
        <f t="shared" si="2"/>
        <v>0:49.44</v>
      </c>
      <c r="I16" s="13"/>
      <c r="J16" s="30" t="str">
        <f t="shared" ref="J16:J19" si="4">IF(G16&lt;$I$15,"破我國紀錄","")</f>
        <v/>
      </c>
    </row>
    <row r="17" spans="1:10" ht="30" customHeight="1">
      <c r="A17" s="10"/>
      <c r="B17" s="30">
        <f>RANK(G17,$G$15:$G$19,1)</f>
        <v>3</v>
      </c>
      <c r="C17" s="15" t="s">
        <v>361</v>
      </c>
      <c r="D17" s="15" t="s">
        <v>18</v>
      </c>
      <c r="E17" s="15" t="s">
        <v>24</v>
      </c>
      <c r="F17" s="29" t="s">
        <v>433</v>
      </c>
      <c r="G17" s="13">
        <v>6.2858796296296295E-4</v>
      </c>
      <c r="H17" s="65" t="str">
        <f t="shared" si="2"/>
        <v>0:54.31</v>
      </c>
      <c r="I17" s="13"/>
      <c r="J17" s="30" t="str">
        <f t="shared" si="4"/>
        <v/>
      </c>
    </row>
    <row r="18" spans="1:10" ht="30" customHeight="1">
      <c r="A18" s="10"/>
      <c r="B18" s="30">
        <f>RANK(G18,$G$15:$G$19,1)</f>
        <v>4</v>
      </c>
      <c r="C18" s="15" t="s">
        <v>428</v>
      </c>
      <c r="D18" s="15" t="s">
        <v>9</v>
      </c>
      <c r="E18" s="15" t="s">
        <v>24</v>
      </c>
      <c r="F18" s="29" t="s">
        <v>541</v>
      </c>
      <c r="G18" s="13">
        <v>9.3981481481481477E-4</v>
      </c>
      <c r="H18" s="65" t="str">
        <f t="shared" si="2"/>
        <v>1:21.20</v>
      </c>
      <c r="I18" s="13"/>
      <c r="J18" s="30" t="str">
        <f t="shared" si="4"/>
        <v/>
      </c>
    </row>
    <row r="19" spans="1:10" ht="30" customHeight="1">
      <c r="A19" s="10"/>
      <c r="B19" s="30">
        <f>RANK(G19,$G$15:$G$19,1)</f>
        <v>5</v>
      </c>
      <c r="C19" s="15" t="s">
        <v>306</v>
      </c>
      <c r="D19" s="15" t="s">
        <v>228</v>
      </c>
      <c r="E19" s="15" t="s">
        <v>24</v>
      </c>
      <c r="F19" s="29" t="s">
        <v>541</v>
      </c>
      <c r="G19" s="13">
        <v>1.1922453703703702E-3</v>
      </c>
      <c r="H19" s="65" t="str">
        <f t="shared" si="2"/>
        <v>1:43.01</v>
      </c>
      <c r="I19" s="13"/>
      <c r="J19" s="30" t="str">
        <f t="shared" si="4"/>
        <v/>
      </c>
    </row>
    <row r="20" spans="1:10" ht="30" customHeight="1">
      <c r="A20" s="10">
        <v>61</v>
      </c>
      <c r="B20" s="30">
        <f>RANK(G20,$G$20:$G$21,1)</f>
        <v>1</v>
      </c>
      <c r="C20" s="15" t="s">
        <v>236</v>
      </c>
      <c r="D20" s="15" t="s">
        <v>25</v>
      </c>
      <c r="E20" s="15" t="s">
        <v>245</v>
      </c>
      <c r="F20" s="29" t="s">
        <v>541</v>
      </c>
      <c r="G20" s="13">
        <v>5.6539351851851857E-4</v>
      </c>
      <c r="H20" s="65" t="str">
        <f t="shared" si="2"/>
        <v>0:48.85</v>
      </c>
      <c r="I20" s="13">
        <v>4.9884259259259261E-4</v>
      </c>
      <c r="J20" s="30" t="str">
        <f>IF(G20&lt;$I$20,"破我國紀錄","")</f>
        <v/>
      </c>
    </row>
    <row r="21" spans="1:10" ht="30" customHeight="1">
      <c r="A21" s="10"/>
      <c r="B21" s="30">
        <f>RANK(G21,$G$20:$G$21,1)</f>
        <v>2</v>
      </c>
      <c r="C21" s="15" t="s">
        <v>307</v>
      </c>
      <c r="D21" s="15" t="s">
        <v>25</v>
      </c>
      <c r="E21" s="15" t="s">
        <v>245</v>
      </c>
      <c r="F21" s="29" t="s">
        <v>541</v>
      </c>
      <c r="G21" s="13">
        <v>9.4872685185185175E-4</v>
      </c>
      <c r="H21" s="65" t="str">
        <f t="shared" si="2"/>
        <v>1:21.97</v>
      </c>
      <c r="I21" s="13"/>
      <c r="J21" s="30" t="str">
        <f>IF(G21&lt;$I$20,"破我國紀錄","")</f>
        <v/>
      </c>
    </row>
    <row r="22" spans="1:10" ht="30" customHeight="1">
      <c r="A22" s="10">
        <v>62</v>
      </c>
      <c r="B22" s="30">
        <f t="shared" ref="B22:B27" si="5">RANK(G22,$G$22:$G$28,1)</f>
        <v>1</v>
      </c>
      <c r="C22" s="15" t="s">
        <v>402</v>
      </c>
      <c r="D22" s="15" t="s">
        <v>8</v>
      </c>
      <c r="E22" s="15" t="s">
        <v>233</v>
      </c>
      <c r="F22" s="29" t="s">
        <v>433</v>
      </c>
      <c r="G22" s="13">
        <v>5.3773148148148148E-4</v>
      </c>
      <c r="H22" s="65" t="str">
        <f t="shared" si="2"/>
        <v>0:46.46</v>
      </c>
      <c r="I22" s="13">
        <v>4.4155092592592596E-4</v>
      </c>
      <c r="J22" s="30" t="str">
        <f>IF(G22&lt;$I$22,"破我國紀錄","")</f>
        <v/>
      </c>
    </row>
    <row r="23" spans="1:10" ht="30" customHeight="1">
      <c r="A23" s="10"/>
      <c r="B23" s="30">
        <f t="shared" si="5"/>
        <v>2</v>
      </c>
      <c r="C23" s="15" t="s">
        <v>229</v>
      </c>
      <c r="D23" s="15" t="s">
        <v>205</v>
      </c>
      <c r="E23" s="15" t="s">
        <v>233</v>
      </c>
      <c r="F23" s="29" t="s">
        <v>433</v>
      </c>
      <c r="G23" s="13">
        <v>5.67824074074074E-4</v>
      </c>
      <c r="H23" s="65" t="str">
        <f t="shared" si="2"/>
        <v>0:49.06</v>
      </c>
      <c r="I23" s="13"/>
      <c r="J23" s="30" t="str">
        <f t="shared" ref="J23:J28" si="6">IF(G23&lt;$I$22,"破我國紀錄","")</f>
        <v/>
      </c>
    </row>
    <row r="24" spans="1:10" ht="30" customHeight="1">
      <c r="A24" s="10"/>
      <c r="B24" s="30">
        <f t="shared" si="5"/>
        <v>3</v>
      </c>
      <c r="C24" s="15" t="s">
        <v>308</v>
      </c>
      <c r="D24" s="15" t="s">
        <v>8</v>
      </c>
      <c r="E24" s="15" t="s">
        <v>233</v>
      </c>
      <c r="F24" s="29" t="s">
        <v>433</v>
      </c>
      <c r="G24" s="87">
        <v>5.8194444444444439E-4</v>
      </c>
      <c r="H24" s="65" t="str">
        <f t="shared" si="2"/>
        <v>0:50.28</v>
      </c>
      <c r="I24" s="13"/>
      <c r="J24" s="30" t="str">
        <f t="shared" si="6"/>
        <v/>
      </c>
    </row>
    <row r="25" spans="1:10" ht="30" customHeight="1">
      <c r="A25" s="10"/>
      <c r="B25" s="30">
        <f t="shared" si="5"/>
        <v>4</v>
      </c>
      <c r="C25" s="15" t="s">
        <v>431</v>
      </c>
      <c r="D25" s="15" t="s">
        <v>98</v>
      </c>
      <c r="E25" s="15" t="s">
        <v>233</v>
      </c>
      <c r="F25" s="29" t="s">
        <v>433</v>
      </c>
      <c r="G25" s="13">
        <v>6.0960648148148148E-4</v>
      </c>
      <c r="H25" s="65" t="str">
        <f t="shared" si="2"/>
        <v>0:52.67</v>
      </c>
      <c r="I25" s="13"/>
      <c r="J25" s="30" t="str">
        <f t="shared" si="6"/>
        <v/>
      </c>
    </row>
    <row r="26" spans="1:10" ht="30" customHeight="1">
      <c r="A26" s="10"/>
      <c r="B26" s="30">
        <f t="shared" si="5"/>
        <v>5</v>
      </c>
      <c r="C26" s="15" t="s">
        <v>309</v>
      </c>
      <c r="D26" s="15" t="s">
        <v>310</v>
      </c>
      <c r="E26" s="15" t="s">
        <v>233</v>
      </c>
      <c r="F26" s="29" t="s">
        <v>433</v>
      </c>
      <c r="G26" s="13">
        <v>6.2083333333333337E-4</v>
      </c>
      <c r="H26" s="65" t="str">
        <f t="shared" si="2"/>
        <v>0:53.64</v>
      </c>
      <c r="I26" s="13"/>
      <c r="J26" s="30" t="str">
        <f t="shared" si="6"/>
        <v/>
      </c>
    </row>
    <row r="27" spans="1:10" ht="30" customHeight="1">
      <c r="A27" s="10"/>
      <c r="B27" s="30">
        <f t="shared" si="5"/>
        <v>6</v>
      </c>
      <c r="C27" s="15" t="s">
        <v>430</v>
      </c>
      <c r="D27" s="15" t="s">
        <v>213</v>
      </c>
      <c r="E27" s="15" t="s">
        <v>233</v>
      </c>
      <c r="F27" s="29" t="s">
        <v>433</v>
      </c>
      <c r="G27" s="13">
        <v>7.7557870370370367E-4</v>
      </c>
      <c r="H27" s="65" t="str">
        <f t="shared" si="2"/>
        <v>1:07.01</v>
      </c>
      <c r="I27" s="87"/>
      <c r="J27" s="30" t="str">
        <f t="shared" si="6"/>
        <v/>
      </c>
    </row>
    <row r="28" spans="1:10" ht="30" customHeight="1">
      <c r="A28" s="10"/>
      <c r="B28" s="30"/>
      <c r="C28" s="15" t="s">
        <v>429</v>
      </c>
      <c r="D28" s="15" t="s">
        <v>8</v>
      </c>
      <c r="E28" s="15" t="s">
        <v>233</v>
      </c>
      <c r="F28" s="29" t="s">
        <v>433</v>
      </c>
      <c r="G28" s="13" t="s">
        <v>464</v>
      </c>
      <c r="H28" s="65" t="str">
        <f t="shared" si="2"/>
        <v>棄權</v>
      </c>
      <c r="I28" s="13"/>
      <c r="J28" s="30" t="str">
        <f t="shared" si="6"/>
        <v/>
      </c>
    </row>
    <row r="29" spans="1:10" ht="30" customHeight="1">
      <c r="A29" s="10">
        <v>63</v>
      </c>
      <c r="B29" s="30">
        <f>RANK(G29,$G$29:$G$31,1)</f>
        <v>1</v>
      </c>
      <c r="C29" s="15" t="s">
        <v>364</v>
      </c>
      <c r="D29" s="15" t="s">
        <v>9</v>
      </c>
      <c r="E29" s="15" t="s">
        <v>247</v>
      </c>
      <c r="F29" s="29" t="s">
        <v>578</v>
      </c>
      <c r="G29" s="13">
        <v>6.2210648148148151E-4</v>
      </c>
      <c r="H29" s="65" t="str">
        <f t="shared" si="2"/>
        <v>0:53.75</v>
      </c>
      <c r="I29" s="35">
        <v>4.6064814814814818E-4</v>
      </c>
      <c r="J29" s="30" t="str">
        <f>IF(G29&lt;$I$29,"破我國紀錄","")</f>
        <v/>
      </c>
    </row>
    <row r="30" spans="1:10" ht="30" customHeight="1">
      <c r="A30" s="10"/>
      <c r="B30" s="30">
        <f>RANK(G30,$G$29:$G$31,1)</f>
        <v>2</v>
      </c>
      <c r="C30" s="15" t="s">
        <v>409</v>
      </c>
      <c r="D30" s="15" t="s">
        <v>213</v>
      </c>
      <c r="E30" s="15" t="s">
        <v>247</v>
      </c>
      <c r="F30" s="29" t="s">
        <v>578</v>
      </c>
      <c r="G30" s="13">
        <v>1.1835648148148148E-3</v>
      </c>
      <c r="H30" s="65" t="str">
        <f t="shared" si="2"/>
        <v>1:42.26</v>
      </c>
      <c r="I30" s="35"/>
      <c r="J30" s="30" t="str">
        <f>IF(G30&lt;$I$29,"破我國紀錄","")</f>
        <v/>
      </c>
    </row>
    <row r="31" spans="1:10" ht="30" customHeight="1">
      <c r="A31" s="10"/>
      <c r="B31" s="30"/>
      <c r="C31" s="15" t="s">
        <v>432</v>
      </c>
      <c r="D31" s="15" t="s">
        <v>98</v>
      </c>
      <c r="E31" s="15" t="s">
        <v>247</v>
      </c>
      <c r="F31" s="29" t="s">
        <v>578</v>
      </c>
      <c r="G31" s="13" t="s">
        <v>579</v>
      </c>
      <c r="H31" s="65" t="str">
        <f t="shared" si="2"/>
        <v>棄權</v>
      </c>
      <c r="I31" s="13"/>
      <c r="J31" s="30" t="str">
        <f>IF(G31&lt;$I$29,"破我國紀錄","")</f>
        <v/>
      </c>
    </row>
    <row r="32" spans="1:10" ht="30" customHeight="1">
      <c r="A32" s="10">
        <v>64</v>
      </c>
      <c r="B32" s="30">
        <f>RANK(G32,$G$32:$G$35,1)</f>
        <v>1</v>
      </c>
      <c r="C32" s="15" t="s">
        <v>434</v>
      </c>
      <c r="D32" s="15" t="s">
        <v>11</v>
      </c>
      <c r="E32" s="15" t="s">
        <v>26</v>
      </c>
      <c r="F32" s="29" t="s">
        <v>570</v>
      </c>
      <c r="G32" s="13">
        <v>5.392361111111111E-4</v>
      </c>
      <c r="H32" s="65" t="str">
        <f t="shared" si="2"/>
        <v>0:46.59</v>
      </c>
      <c r="I32" s="13">
        <v>3.925925925925926E-4</v>
      </c>
      <c r="J32" s="30" t="str">
        <f>IF(G32&lt;$I$32,"破我國紀錄","")</f>
        <v/>
      </c>
    </row>
    <row r="33" spans="1:10" ht="30" customHeight="1">
      <c r="A33" s="10"/>
      <c r="B33" s="30">
        <f>RANK(G33,$G$32:$G$35,1)</f>
        <v>2</v>
      </c>
      <c r="C33" s="15" t="s">
        <v>250</v>
      </c>
      <c r="D33" s="15" t="s">
        <v>8</v>
      </c>
      <c r="E33" s="15" t="s">
        <v>26</v>
      </c>
      <c r="F33" s="29" t="s">
        <v>570</v>
      </c>
      <c r="G33" s="13">
        <v>5.4062499999999998E-4</v>
      </c>
      <c r="H33" s="65" t="str">
        <f t="shared" si="2"/>
        <v>0:46.71</v>
      </c>
      <c r="I33" s="35"/>
      <c r="J33" s="30" t="str">
        <f t="shared" ref="J33:J35" si="7">IF(G33&lt;$I$32,"破我國紀錄","")</f>
        <v/>
      </c>
    </row>
    <row r="34" spans="1:10" ht="30" customHeight="1">
      <c r="A34" s="10"/>
      <c r="B34" s="30">
        <f>RANK(G34,$G$32:$G$35,1)</f>
        <v>3</v>
      </c>
      <c r="C34" s="15" t="s">
        <v>436</v>
      </c>
      <c r="D34" s="15" t="s">
        <v>98</v>
      </c>
      <c r="E34" s="15" t="s">
        <v>26</v>
      </c>
      <c r="F34" s="29" t="s">
        <v>570</v>
      </c>
      <c r="G34" s="13">
        <v>5.8217592592592587E-4</v>
      </c>
      <c r="H34" s="65" t="str">
        <f t="shared" si="2"/>
        <v>0:50.30</v>
      </c>
      <c r="I34" s="13"/>
      <c r="J34" s="30" t="str">
        <f t="shared" si="7"/>
        <v/>
      </c>
    </row>
    <row r="35" spans="1:10" ht="30" customHeight="1">
      <c r="A35" s="10"/>
      <c r="B35" s="30"/>
      <c r="C35" s="15" t="s">
        <v>435</v>
      </c>
      <c r="D35" s="15" t="s">
        <v>205</v>
      </c>
      <c r="E35" s="15" t="s">
        <v>26</v>
      </c>
      <c r="F35" s="29" t="s">
        <v>433</v>
      </c>
      <c r="G35" s="13" t="s">
        <v>464</v>
      </c>
      <c r="H35" s="65" t="str">
        <f t="shared" si="2"/>
        <v>棄權</v>
      </c>
      <c r="I35" s="13"/>
      <c r="J35" s="30" t="str">
        <f t="shared" si="7"/>
        <v/>
      </c>
    </row>
    <row r="36" spans="1:10" ht="30" customHeight="1">
      <c r="A36" s="10">
        <v>65</v>
      </c>
      <c r="B36" s="30">
        <f>RANK(G36,$G$36:$G$38,1)</f>
        <v>1</v>
      </c>
      <c r="C36" s="15" t="s">
        <v>372</v>
      </c>
      <c r="D36" s="15" t="s">
        <v>9</v>
      </c>
      <c r="E36" s="15" t="s">
        <v>27</v>
      </c>
      <c r="F36" s="29" t="s">
        <v>570</v>
      </c>
      <c r="G36" s="13">
        <v>5.3275462962962966E-4</v>
      </c>
      <c r="H36" s="65" t="str">
        <f t="shared" si="2"/>
        <v>0:46.03</v>
      </c>
      <c r="I36" s="13">
        <v>3.9293981481481488E-4</v>
      </c>
      <c r="J36" s="30" t="str">
        <f>IF(G36&lt;$I$36,"破我國紀錄","")</f>
        <v/>
      </c>
    </row>
    <row r="37" spans="1:10" ht="30" customHeight="1">
      <c r="A37" s="10"/>
      <c r="B37" s="30">
        <f>RANK(G37,$G$36:$G$38,1)</f>
        <v>2</v>
      </c>
      <c r="C37" s="15" t="s">
        <v>412</v>
      </c>
      <c r="D37" s="15" t="s">
        <v>98</v>
      </c>
      <c r="E37" s="15" t="s">
        <v>27</v>
      </c>
      <c r="F37" s="29" t="s">
        <v>433</v>
      </c>
      <c r="G37" s="13">
        <v>5.6979166666666658E-4</v>
      </c>
      <c r="H37" s="65" t="str">
        <f t="shared" si="2"/>
        <v>0:49.23</v>
      </c>
      <c r="I37" s="13"/>
      <c r="J37" s="30" t="str">
        <f>IF(G37&lt;$I$36,"破我國紀錄","")</f>
        <v/>
      </c>
    </row>
    <row r="38" spans="1:10" ht="30" customHeight="1">
      <c r="A38" s="10"/>
      <c r="B38" s="30"/>
      <c r="C38" s="15" t="s">
        <v>316</v>
      </c>
      <c r="D38" s="15" t="s">
        <v>118</v>
      </c>
      <c r="E38" s="15" t="s">
        <v>27</v>
      </c>
      <c r="F38" s="29" t="s">
        <v>433</v>
      </c>
      <c r="G38" s="13" t="s">
        <v>572</v>
      </c>
      <c r="H38" s="65" t="str">
        <f t="shared" si="2"/>
        <v>棄權</v>
      </c>
      <c r="I38" s="13"/>
      <c r="J38" s="30" t="str">
        <f>IF(G38&lt;$I$36,"破我國紀錄","")</f>
        <v/>
      </c>
    </row>
    <row r="39" spans="1:10" ht="30" customHeight="1">
      <c r="A39" s="10">
        <v>66</v>
      </c>
      <c r="B39" s="30">
        <f>RANK(G39,$G$39:$G$41,1)</f>
        <v>1</v>
      </c>
      <c r="C39" s="15" t="s">
        <v>319</v>
      </c>
      <c r="D39" s="15" t="s">
        <v>11</v>
      </c>
      <c r="E39" s="15" t="s">
        <v>269</v>
      </c>
      <c r="F39" s="29" t="s">
        <v>578</v>
      </c>
      <c r="G39" s="13">
        <v>5.4143518518518527E-4</v>
      </c>
      <c r="H39" s="65" t="str">
        <f t="shared" si="2"/>
        <v>0:46.78</v>
      </c>
      <c r="I39" s="13">
        <v>3.9513888888888894E-4</v>
      </c>
      <c r="J39" s="30" t="str">
        <f>IF(G39&lt;$I$39,"破我國紀錄","")</f>
        <v/>
      </c>
    </row>
    <row r="40" spans="1:10" ht="30" customHeight="1">
      <c r="A40" s="10"/>
      <c r="B40" s="30">
        <f>RANK(G40,$G$39:$G$41,1)</f>
        <v>2</v>
      </c>
      <c r="C40" s="15" t="s">
        <v>320</v>
      </c>
      <c r="D40" s="15" t="s">
        <v>20</v>
      </c>
      <c r="E40" s="15" t="s">
        <v>269</v>
      </c>
      <c r="F40" s="29" t="s">
        <v>578</v>
      </c>
      <c r="G40" s="13">
        <v>5.4803240740740745E-4</v>
      </c>
      <c r="H40" s="65" t="str">
        <f t="shared" si="2"/>
        <v>0:47.35</v>
      </c>
      <c r="I40" s="13"/>
      <c r="J40" s="30" t="str">
        <f>IF(G40&lt;$I$39,"破我國紀錄","")</f>
        <v/>
      </c>
    </row>
    <row r="41" spans="1:10" ht="30" customHeight="1">
      <c r="A41" s="10"/>
      <c r="B41" s="13"/>
      <c r="C41" s="15" t="s">
        <v>318</v>
      </c>
      <c r="D41" s="15" t="s">
        <v>9</v>
      </c>
      <c r="E41" s="15" t="s">
        <v>269</v>
      </c>
      <c r="F41" s="29" t="s">
        <v>578</v>
      </c>
      <c r="G41" s="13" t="s">
        <v>579</v>
      </c>
      <c r="H41" s="65" t="str">
        <f t="shared" si="2"/>
        <v>棄權</v>
      </c>
      <c r="I41" s="13"/>
      <c r="J41" s="30" t="str">
        <f>IF(G41&lt;$I$39,"破我國紀錄","")</f>
        <v/>
      </c>
    </row>
    <row r="42" spans="1:10" ht="30" customHeight="1">
      <c r="A42" s="10">
        <v>66</v>
      </c>
      <c r="B42" s="30">
        <f>RANK(G42,$G$42:$G$45,1)</f>
        <v>1</v>
      </c>
      <c r="C42" s="15" t="s">
        <v>324</v>
      </c>
      <c r="D42" s="15" t="s">
        <v>15</v>
      </c>
      <c r="E42" s="15" t="s">
        <v>279</v>
      </c>
      <c r="F42" s="29" t="s">
        <v>578</v>
      </c>
      <c r="G42" s="13">
        <v>4.0011574074074076E-4</v>
      </c>
      <c r="H42" s="65" t="str">
        <f t="shared" si="2"/>
        <v>0:34.57</v>
      </c>
      <c r="I42" s="13">
        <v>3.8055555555555558E-4</v>
      </c>
      <c r="J42" s="30" t="str">
        <f>IF(G42&lt;$I$42,"破我國紀錄","")</f>
        <v/>
      </c>
    </row>
    <row r="43" spans="1:10" ht="30" customHeight="1">
      <c r="A43" s="10"/>
      <c r="B43" s="30">
        <f>RANK(G43,$G$42:$G$45,1)</f>
        <v>2</v>
      </c>
      <c r="C43" s="15" t="s">
        <v>323</v>
      </c>
      <c r="D43" s="15" t="s">
        <v>8</v>
      </c>
      <c r="E43" s="15" t="s">
        <v>279</v>
      </c>
      <c r="F43" s="29" t="s">
        <v>578</v>
      </c>
      <c r="G43" s="13">
        <v>5.2118055555555565E-4</v>
      </c>
      <c r="H43" s="65" t="str">
        <f t="shared" si="2"/>
        <v>0:45.03</v>
      </c>
      <c r="I43" s="13"/>
      <c r="J43" s="30" t="str">
        <f>IF(G43&lt;$I$42,"破我國紀錄","")</f>
        <v/>
      </c>
    </row>
    <row r="44" spans="1:10" ht="30" customHeight="1">
      <c r="A44" s="10"/>
      <c r="B44" s="30">
        <f>RANK(G44,$G$42:$G$45,1)</f>
        <v>3</v>
      </c>
      <c r="C44" s="15" t="s">
        <v>321</v>
      </c>
      <c r="D44" s="15" t="s">
        <v>322</v>
      </c>
      <c r="E44" s="15" t="s">
        <v>279</v>
      </c>
      <c r="F44" s="29" t="s">
        <v>578</v>
      </c>
      <c r="G44" s="13">
        <v>5.7766203703703701E-4</v>
      </c>
      <c r="H44" s="65" t="str">
        <f t="shared" si="2"/>
        <v>0:49.91</v>
      </c>
      <c r="I44" s="13"/>
      <c r="J44" s="30" t="str">
        <f>IF(G44&lt;$I$42,"破我國紀錄","")</f>
        <v/>
      </c>
    </row>
    <row r="45" spans="1:10" ht="30" customHeight="1">
      <c r="A45" s="10"/>
      <c r="B45" s="30">
        <f>RANK(G45,$G$42:$G$45,1)</f>
        <v>4</v>
      </c>
      <c r="C45" s="15" t="s">
        <v>347</v>
      </c>
      <c r="D45" s="15" t="s">
        <v>8</v>
      </c>
      <c r="E45" s="15" t="s">
        <v>279</v>
      </c>
      <c r="F45" s="29" t="s">
        <v>578</v>
      </c>
      <c r="G45" s="13">
        <v>5.9699074074074071E-4</v>
      </c>
      <c r="H45" s="65" t="str">
        <f t="shared" si="2"/>
        <v>0:51.58</v>
      </c>
      <c r="I45" s="13"/>
      <c r="J45" s="30" t="str">
        <f>IF(G45&lt;$I$42,"破我國紀錄","")</f>
        <v/>
      </c>
    </row>
    <row r="46" spans="1:10" ht="30" customHeight="1">
      <c r="A46" s="10">
        <v>67</v>
      </c>
      <c r="B46" s="30">
        <f>RANK(G46,$G$46:$G$48,1)</f>
        <v>1</v>
      </c>
      <c r="C46" s="15" t="s">
        <v>325</v>
      </c>
      <c r="D46" s="15" t="s">
        <v>181</v>
      </c>
      <c r="E46" s="15" t="s">
        <v>281</v>
      </c>
      <c r="F46" s="29" t="s">
        <v>570</v>
      </c>
      <c r="G46" s="13">
        <v>3.4803240740740736E-4</v>
      </c>
      <c r="H46" s="65" t="str">
        <f t="shared" si="2"/>
        <v>0:30.07</v>
      </c>
      <c r="I46" s="13">
        <v>3.7002314814814813E-4</v>
      </c>
      <c r="J46" s="30" t="str">
        <f>IF(G46&lt;$I$46,"破我國紀錄","")</f>
        <v>破我國紀錄</v>
      </c>
    </row>
    <row r="47" spans="1:10" ht="30" customHeight="1">
      <c r="A47" s="10"/>
      <c r="B47" s="30">
        <f>RANK(G47,$G$46:$G$48,1)</f>
        <v>2</v>
      </c>
      <c r="C47" s="15" t="s">
        <v>326</v>
      </c>
      <c r="D47" s="15" t="s">
        <v>8</v>
      </c>
      <c r="E47" s="15" t="s">
        <v>281</v>
      </c>
      <c r="F47" s="29" t="s">
        <v>433</v>
      </c>
      <c r="G47" s="13">
        <v>4.6261574074074071E-4</v>
      </c>
      <c r="H47" s="65" t="str">
        <f t="shared" si="2"/>
        <v>0:39.97</v>
      </c>
      <c r="I47" s="13"/>
      <c r="J47" s="30" t="str">
        <f t="shared" ref="J47:J48" si="8">IF(G47&lt;$I$46,"破我國紀錄","")</f>
        <v/>
      </c>
    </row>
    <row r="48" spans="1:10" ht="30" customHeight="1">
      <c r="A48" s="10"/>
      <c r="B48" s="30">
        <f>RANK(G48,$G$46:$G$48,1)</f>
        <v>3</v>
      </c>
      <c r="C48" s="15" t="s">
        <v>184</v>
      </c>
      <c r="D48" s="15" t="s">
        <v>185</v>
      </c>
      <c r="E48" s="15" t="s">
        <v>281</v>
      </c>
      <c r="F48" s="29" t="s">
        <v>570</v>
      </c>
      <c r="G48" s="13">
        <v>6.5995370370370372E-4</v>
      </c>
      <c r="H48" s="65" t="str">
        <f t="shared" si="2"/>
        <v>0:57.02</v>
      </c>
      <c r="I48" s="13"/>
      <c r="J48" s="30" t="str">
        <f t="shared" si="8"/>
        <v/>
      </c>
    </row>
    <row r="49" spans="1:10" ht="30" customHeight="1">
      <c r="A49" s="10">
        <v>67</v>
      </c>
      <c r="B49" s="30">
        <f>RANK(G49,$G$49:$G$50,1)</f>
        <v>1</v>
      </c>
      <c r="C49" s="15" t="s">
        <v>437</v>
      </c>
      <c r="D49" s="15" t="s">
        <v>9</v>
      </c>
      <c r="E49" s="15" t="s">
        <v>331</v>
      </c>
      <c r="F49" s="29" t="s">
        <v>570</v>
      </c>
      <c r="G49" s="13">
        <v>4.054398148148148E-4</v>
      </c>
      <c r="H49" s="65" t="str">
        <f t="shared" si="2"/>
        <v>0:35.03</v>
      </c>
      <c r="I49" s="13">
        <v>3.4004629629629624E-4</v>
      </c>
      <c r="J49" s="30" t="str">
        <f>IF(G49&lt;$I$49,"破我國紀錄","")</f>
        <v/>
      </c>
    </row>
    <row r="50" spans="1:10" ht="30" customHeight="1">
      <c r="A50" s="10"/>
      <c r="B50" s="30"/>
      <c r="C50" s="15" t="s">
        <v>329</v>
      </c>
      <c r="D50" s="15" t="s">
        <v>86</v>
      </c>
      <c r="E50" s="15" t="s">
        <v>331</v>
      </c>
      <c r="F50" s="29" t="s">
        <v>571</v>
      </c>
      <c r="G50" s="13" t="s">
        <v>465</v>
      </c>
      <c r="H50" s="65" t="str">
        <f t="shared" si="2"/>
        <v>犯規</v>
      </c>
      <c r="I50" s="13"/>
      <c r="J50" s="30" t="str">
        <f>IF(G50&lt;$I$49,"破我國紀錄","")</f>
        <v/>
      </c>
    </row>
    <row r="51" spans="1:10" ht="30" customHeight="1">
      <c r="A51" s="10">
        <v>67</v>
      </c>
      <c r="B51" s="30">
        <f>RANK(G51,$G$51:$G$51,1)</f>
        <v>1</v>
      </c>
      <c r="C51" s="15" t="s">
        <v>330</v>
      </c>
      <c r="D51" s="15" t="s">
        <v>22</v>
      </c>
      <c r="E51" s="15" t="s">
        <v>28</v>
      </c>
      <c r="F51" s="29" t="s">
        <v>570</v>
      </c>
      <c r="G51" s="13">
        <v>4.5358796296296298E-4</v>
      </c>
      <c r="H51" s="65" t="str">
        <f t="shared" si="2"/>
        <v>0:39.19</v>
      </c>
      <c r="I51" s="13">
        <v>3.4780092592592594E-4</v>
      </c>
      <c r="J51" s="30" t="str">
        <f>IF(G51&lt;$I$51,"破我國紀錄","")</f>
        <v/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82" fitToHeight="0" orientation="portrait" r:id="rId1"/>
  <rowBreaks count="16" manualBreakCount="16">
    <brk id="2" max="16383" man="1"/>
    <brk id="6" max="16383" man="1"/>
    <brk id="7" max="16383" man="1"/>
    <brk id="9" max="16383" man="1"/>
    <brk id="13" max="16383" man="1"/>
    <brk id="14" max="16383" man="1"/>
    <brk id="19" max="16383" man="1"/>
    <brk id="21" max="16383" man="1"/>
    <brk id="28" max="16383" man="1"/>
    <brk id="31" max="16383" man="1"/>
    <brk id="35" max="16383" man="1"/>
    <brk id="38" max="16383" man="1"/>
    <brk id="41" max="16383" man="1"/>
    <brk id="45" max="16383" man="1"/>
    <brk id="48" max="16383" man="1"/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79"/>
  <sheetViews>
    <sheetView zoomScaleNormal="100" workbookViewId="0">
      <pane ySplit="1" topLeftCell="A2" activePane="bottomLeft" state="frozen"/>
      <selection pane="bottomLeft" activeCell="B25" sqref="B25"/>
    </sheetView>
  </sheetViews>
  <sheetFormatPr defaultColWidth="8.88671875" defaultRowHeight="25.2" customHeight="1"/>
  <cols>
    <col min="1" max="1" width="5.33203125" style="57" customWidth="1"/>
    <col min="2" max="2" width="5.77734375" style="11" customWidth="1"/>
    <col min="3" max="3" width="14.77734375" style="11" customWidth="1"/>
    <col min="4" max="4" width="32.77734375" style="11" customWidth="1"/>
    <col min="5" max="5" width="6.44140625" style="57" customWidth="1"/>
    <col min="6" max="6" width="12.33203125" style="11" customWidth="1"/>
    <col min="7" max="7" width="11" style="74" customWidth="1"/>
    <col min="8" max="8" width="7.88671875" style="90" hidden="1" customWidth="1"/>
    <col min="9" max="9" width="9.77734375" style="74" customWidth="1"/>
    <col min="10" max="10" width="11.33203125" style="11" customWidth="1"/>
    <col min="11" max="11" width="11.33203125" style="11" hidden="1" customWidth="1"/>
    <col min="12" max="16384" width="8.88671875" style="1"/>
  </cols>
  <sheetData>
    <row r="1" spans="1:11" s="27" customFormat="1" ht="25.2" customHeight="1">
      <c r="A1" s="23" t="s">
        <v>82</v>
      </c>
      <c r="B1" s="58" t="s">
        <v>0</v>
      </c>
      <c r="C1" s="58" t="s">
        <v>43</v>
      </c>
      <c r="D1" s="58" t="s">
        <v>44</v>
      </c>
      <c r="E1" s="58" t="s">
        <v>7</v>
      </c>
      <c r="F1" s="58" t="s">
        <v>42</v>
      </c>
      <c r="G1" s="59" t="s">
        <v>45</v>
      </c>
      <c r="H1" s="64" t="s">
        <v>83</v>
      </c>
      <c r="I1" s="75" t="s">
        <v>48</v>
      </c>
      <c r="J1" s="58" t="s">
        <v>46</v>
      </c>
      <c r="K1" s="61" t="s">
        <v>13</v>
      </c>
    </row>
    <row r="2" spans="1:11" s="27" customFormat="1" ht="30" customHeight="1">
      <c r="A2" s="30">
        <v>68</v>
      </c>
      <c r="B2" s="30">
        <f>RANK(G2,$G$2:$G$2,1)</f>
        <v>1</v>
      </c>
      <c r="C2" s="15" t="s">
        <v>387</v>
      </c>
      <c r="D2" s="15" t="s">
        <v>15</v>
      </c>
      <c r="E2" s="15" t="s">
        <v>290</v>
      </c>
      <c r="F2" s="29" t="s">
        <v>583</v>
      </c>
      <c r="G2" s="35">
        <v>8.4872685185185181E-4</v>
      </c>
      <c r="H2" s="65" t="str">
        <f>TEXT(G2,"m:ss.00;@")</f>
        <v>1:13.33</v>
      </c>
      <c r="I2" s="35">
        <v>6.8113425925925926E-4</v>
      </c>
      <c r="J2" s="30" t="str">
        <f>IF(G2&lt;$I$2,"破我國紀錄","")</f>
        <v/>
      </c>
      <c r="K2" s="84" t="e">
        <f>IF(G2&lt;#REF!,"破成人賽紀錄","")</f>
        <v>#REF!</v>
      </c>
    </row>
    <row r="3" spans="1:11" ht="30" customHeight="1">
      <c r="A3" s="10">
        <v>68</v>
      </c>
      <c r="B3" s="30">
        <f>RANK(G3,$G$3:$G$4,1)</f>
        <v>1</v>
      </c>
      <c r="C3" s="15" t="s">
        <v>202</v>
      </c>
      <c r="D3" s="15" t="s">
        <v>98</v>
      </c>
      <c r="E3" s="15" t="s">
        <v>16</v>
      </c>
      <c r="F3" s="29" t="s">
        <v>583</v>
      </c>
      <c r="G3" s="13">
        <v>6.7465277777777782E-4</v>
      </c>
      <c r="H3" s="65" t="str">
        <f>TEXT(G3,"m:ss.00;@")</f>
        <v>0:58.29</v>
      </c>
      <c r="I3" s="13">
        <v>6.3576388888888895E-4</v>
      </c>
      <c r="J3" s="30" t="str">
        <f>IF(G3&lt;$I$3,"破我國紀錄","")</f>
        <v/>
      </c>
      <c r="K3" s="31" t="e">
        <f>IF(G3&lt;#REF!,"破成人賽紀錄","")</f>
        <v>#REF!</v>
      </c>
    </row>
    <row r="4" spans="1:11" ht="30" customHeight="1">
      <c r="A4" s="10"/>
      <c r="B4" s="30">
        <f>RANK(G4,$G$3:$G$4,1)</f>
        <v>2</v>
      </c>
      <c r="C4" s="15" t="s">
        <v>288</v>
      </c>
      <c r="D4" s="15" t="s">
        <v>15</v>
      </c>
      <c r="E4" s="15" t="s">
        <v>16</v>
      </c>
      <c r="F4" s="29" t="s">
        <v>583</v>
      </c>
      <c r="G4" s="13">
        <v>8.4560185185185183E-4</v>
      </c>
      <c r="H4" s="65" t="str">
        <f>TEXT(G4,"m:ss.00;@")</f>
        <v>1:13.06</v>
      </c>
      <c r="I4" s="13"/>
      <c r="J4" s="30" t="str">
        <f>IF(G4&lt;$I$3,"破我國紀錄","")</f>
        <v/>
      </c>
      <c r="K4" s="31" t="e">
        <f>IF(G4&lt;#REF!,"破成人賽紀錄","")</f>
        <v>#REF!</v>
      </c>
    </row>
    <row r="5" spans="1:11" ht="30" customHeight="1">
      <c r="A5" s="10">
        <v>68</v>
      </c>
      <c r="B5" s="30">
        <f>RANK(G5,$G$5:$G$9,1)</f>
        <v>1</v>
      </c>
      <c r="C5" s="15" t="s">
        <v>206</v>
      </c>
      <c r="D5" s="15" t="s">
        <v>8</v>
      </c>
      <c r="E5" s="15" t="s">
        <v>208</v>
      </c>
      <c r="F5" s="29" t="s">
        <v>583</v>
      </c>
      <c r="G5" s="13">
        <v>6.9745370370370371E-4</v>
      </c>
      <c r="H5" s="65" t="str">
        <f t="shared" ref="H5:H17" si="0">TEXT(G5,"m:ss.00;@")</f>
        <v>1:00.26</v>
      </c>
      <c r="I5" s="13">
        <v>5.9108796296296296E-4</v>
      </c>
      <c r="J5" s="30" t="str">
        <f>IF(G5&lt;$I$5,"破我國紀錄","")</f>
        <v/>
      </c>
      <c r="K5" s="31" t="e">
        <f>IF(G5&lt;#REF!,"破成人賽紀錄","")</f>
        <v>#REF!</v>
      </c>
    </row>
    <row r="6" spans="1:11" ht="30" customHeight="1">
      <c r="A6" s="10"/>
      <c r="B6" s="30">
        <f>RANK(G6,$G$5:$G$9,1)</f>
        <v>2</v>
      </c>
      <c r="C6" s="15" t="s">
        <v>203</v>
      </c>
      <c r="D6" s="15" t="s">
        <v>18</v>
      </c>
      <c r="E6" s="15" t="s">
        <v>208</v>
      </c>
      <c r="F6" s="29" t="s">
        <v>583</v>
      </c>
      <c r="G6" s="13">
        <v>6.994212962962964E-4</v>
      </c>
      <c r="H6" s="65" t="str">
        <f t="shared" si="0"/>
        <v>1:00.43</v>
      </c>
      <c r="I6" s="13"/>
      <c r="J6" s="30" t="str">
        <f t="shared" ref="J6:J9" si="1">IF(G6&lt;$I$5,"破我國紀錄","")</f>
        <v/>
      </c>
      <c r="K6" s="31" t="e">
        <f>IF(G6&lt;#REF!,"破成人賽紀錄","")</f>
        <v>#REF!</v>
      </c>
    </row>
    <row r="7" spans="1:11" ht="30" customHeight="1">
      <c r="A7" s="10"/>
      <c r="B7" s="30">
        <f>RANK(G7,$G$5:$G$9,1)</f>
        <v>3</v>
      </c>
      <c r="C7" s="15" t="s">
        <v>204</v>
      </c>
      <c r="D7" s="15" t="s">
        <v>205</v>
      </c>
      <c r="E7" s="15" t="s">
        <v>208</v>
      </c>
      <c r="F7" s="29" t="s">
        <v>583</v>
      </c>
      <c r="G7" s="13">
        <v>7.7395833333333342E-4</v>
      </c>
      <c r="H7" s="65" t="str">
        <f t="shared" si="0"/>
        <v>1:06.87</v>
      </c>
      <c r="I7" s="13"/>
      <c r="J7" s="30" t="str">
        <f t="shared" si="1"/>
        <v/>
      </c>
      <c r="K7" s="31" t="e">
        <f>IF(G7&lt;#REF!,"破成人賽紀錄","")</f>
        <v>#REF!</v>
      </c>
    </row>
    <row r="8" spans="1:11" ht="30" customHeight="1">
      <c r="A8" s="10"/>
      <c r="B8" s="30">
        <f>RANK(G8,$G$5:$G$9,1)</f>
        <v>4</v>
      </c>
      <c r="C8" s="15" t="s">
        <v>425</v>
      </c>
      <c r="D8" s="15" t="s">
        <v>25</v>
      </c>
      <c r="E8" s="15" t="s">
        <v>208</v>
      </c>
      <c r="F8" s="29" t="s">
        <v>583</v>
      </c>
      <c r="G8" s="13">
        <v>8.4282407407407407E-4</v>
      </c>
      <c r="H8" s="65" t="str">
        <f t="shared" si="0"/>
        <v>1:12.82</v>
      </c>
      <c r="I8" s="13"/>
      <c r="J8" s="30" t="str">
        <f t="shared" si="1"/>
        <v/>
      </c>
      <c r="K8" s="31" t="e">
        <f>IF(G8&lt;#REF!,"破成人賽紀錄","")</f>
        <v>#REF!</v>
      </c>
    </row>
    <row r="9" spans="1:11" ht="30" customHeight="1">
      <c r="A9" s="10"/>
      <c r="B9" s="30"/>
      <c r="C9" s="15" t="s">
        <v>438</v>
      </c>
      <c r="D9" s="15" t="s">
        <v>439</v>
      </c>
      <c r="E9" s="15" t="s">
        <v>208</v>
      </c>
      <c r="F9" s="29" t="s">
        <v>583</v>
      </c>
      <c r="G9" s="13" t="s">
        <v>579</v>
      </c>
      <c r="H9" s="65" t="str">
        <f t="shared" si="0"/>
        <v>棄權</v>
      </c>
      <c r="I9" s="13"/>
      <c r="J9" s="30" t="str">
        <f t="shared" si="1"/>
        <v/>
      </c>
      <c r="K9" s="31" t="e">
        <f>IF(G9&lt;#REF!,"破成人賽紀錄","")</f>
        <v>#REF!</v>
      </c>
    </row>
    <row r="10" spans="1:11" ht="30" customHeight="1">
      <c r="A10" s="10">
        <v>69</v>
      </c>
      <c r="B10" s="30">
        <f>RANK(G10,$G$10:$G$11,1)</f>
        <v>1</v>
      </c>
      <c r="C10" s="15" t="s">
        <v>210</v>
      </c>
      <c r="D10" s="15" t="s">
        <v>8</v>
      </c>
      <c r="E10" s="15" t="s">
        <v>17</v>
      </c>
      <c r="F10" s="29" t="s">
        <v>583</v>
      </c>
      <c r="G10" s="13">
        <v>6.122685185185185E-4</v>
      </c>
      <c r="H10" s="65" t="str">
        <f t="shared" si="0"/>
        <v>0:52.90</v>
      </c>
      <c r="I10" s="13">
        <v>5.4525462962962958E-4</v>
      </c>
      <c r="J10" s="30" t="str">
        <f>IF(G10&lt;$I$10,"破我國紀錄","")</f>
        <v/>
      </c>
      <c r="K10" s="31" t="e">
        <f>IF(G10&lt;#REF!,"破成人賽紀錄","")</f>
        <v>#REF!</v>
      </c>
    </row>
    <row r="11" spans="1:11" ht="30" customHeight="1">
      <c r="A11" s="10"/>
      <c r="B11" s="30">
        <f>RANK(G11,$G$10:$G$11,1)</f>
        <v>2</v>
      </c>
      <c r="C11" s="15" t="s">
        <v>391</v>
      </c>
      <c r="D11" s="15" t="s">
        <v>8</v>
      </c>
      <c r="E11" s="15" t="s">
        <v>17</v>
      </c>
      <c r="F11" s="29" t="s">
        <v>583</v>
      </c>
      <c r="G11" s="13">
        <v>8.4386574074074084E-4</v>
      </c>
      <c r="H11" s="65" t="str">
        <f t="shared" si="0"/>
        <v>1:12.91</v>
      </c>
      <c r="I11" s="13"/>
      <c r="J11" s="30" t="str">
        <f>IF(G11&lt;$I$10,"破我國紀錄","")</f>
        <v/>
      </c>
      <c r="K11" s="31" t="e">
        <f>IF(G11&lt;#REF!,"破成人賽紀錄","")</f>
        <v>#REF!</v>
      </c>
    </row>
    <row r="12" spans="1:11" ht="30" customHeight="1">
      <c r="A12" s="10">
        <v>69</v>
      </c>
      <c r="B12" s="30">
        <f t="shared" ref="B12:B17" si="2">RANK(G12,$G$12:$G$17,1)</f>
        <v>1</v>
      </c>
      <c r="C12" s="15" t="s">
        <v>393</v>
      </c>
      <c r="D12" s="15" t="s">
        <v>9</v>
      </c>
      <c r="E12" s="15" t="s">
        <v>214</v>
      </c>
      <c r="F12" s="29" t="s">
        <v>583</v>
      </c>
      <c r="G12" s="13">
        <v>5.7696759259259257E-4</v>
      </c>
      <c r="H12" s="65" t="str">
        <f t="shared" si="0"/>
        <v>0:49.85</v>
      </c>
      <c r="I12" s="13">
        <v>5.5335648148148149E-4</v>
      </c>
      <c r="J12" s="30" t="str">
        <f>IF(G12&lt;$I$12,"破我國紀錄","")</f>
        <v/>
      </c>
      <c r="K12" s="31" t="e">
        <f>IF(G12&lt;#REF!,"破成人賽紀錄","")</f>
        <v>#REF!</v>
      </c>
    </row>
    <row r="13" spans="1:11" ht="30" customHeight="1">
      <c r="A13" s="10"/>
      <c r="B13" s="30">
        <f t="shared" si="2"/>
        <v>2</v>
      </c>
      <c r="C13" s="15" t="s">
        <v>394</v>
      </c>
      <c r="D13" s="15" t="s">
        <v>118</v>
      </c>
      <c r="E13" s="15" t="s">
        <v>214</v>
      </c>
      <c r="F13" s="29" t="s">
        <v>583</v>
      </c>
      <c r="G13" s="13">
        <v>5.8287037037037042E-4</v>
      </c>
      <c r="H13" s="65" t="str">
        <f t="shared" si="0"/>
        <v>0:50.36</v>
      </c>
      <c r="I13" s="13"/>
      <c r="J13" s="30" t="str">
        <f t="shared" ref="J13:J17" si="3">IF(G13&lt;$I$12,"破我國紀錄","")</f>
        <v/>
      </c>
      <c r="K13" s="31" t="e">
        <f>IF(G13&lt;#REF!,"破成人賽紀錄","")</f>
        <v>#REF!</v>
      </c>
    </row>
    <row r="14" spans="1:11" ht="30" customHeight="1">
      <c r="A14" s="10"/>
      <c r="B14" s="30">
        <f t="shared" si="2"/>
        <v>3</v>
      </c>
      <c r="C14" s="15" t="s">
        <v>212</v>
      </c>
      <c r="D14" s="15" t="s">
        <v>213</v>
      </c>
      <c r="E14" s="15" t="s">
        <v>214</v>
      </c>
      <c r="F14" s="29" t="s">
        <v>583</v>
      </c>
      <c r="G14" s="13">
        <v>6.6307870370370359E-4</v>
      </c>
      <c r="H14" s="65" t="str">
        <f t="shared" si="0"/>
        <v>0:57.29</v>
      </c>
      <c r="I14" s="13"/>
      <c r="J14" s="30" t="str">
        <f t="shared" si="3"/>
        <v/>
      </c>
      <c r="K14" s="31" t="e">
        <f>IF(G14&lt;#REF!,"破成人賽紀錄","")</f>
        <v>#REF!</v>
      </c>
    </row>
    <row r="15" spans="1:11" ht="30" customHeight="1">
      <c r="A15" s="10"/>
      <c r="B15" s="30">
        <f t="shared" si="2"/>
        <v>4</v>
      </c>
      <c r="C15" s="15" t="s">
        <v>440</v>
      </c>
      <c r="D15" s="15" t="s">
        <v>98</v>
      </c>
      <c r="E15" s="15" t="s">
        <v>214</v>
      </c>
      <c r="F15" s="29" t="s">
        <v>583</v>
      </c>
      <c r="G15" s="13">
        <v>6.7777777777777791E-4</v>
      </c>
      <c r="H15" s="65" t="str">
        <f t="shared" si="0"/>
        <v>0:58.56</v>
      </c>
      <c r="I15" s="13"/>
      <c r="J15" s="30" t="str">
        <f t="shared" si="3"/>
        <v/>
      </c>
      <c r="K15" s="31" t="e">
        <f>IF(G15&lt;#REF!,"破成人賽紀錄","")</f>
        <v>#REF!</v>
      </c>
    </row>
    <row r="16" spans="1:11" ht="30" customHeight="1">
      <c r="A16" s="10"/>
      <c r="B16" s="30">
        <f t="shared" si="2"/>
        <v>5</v>
      </c>
      <c r="C16" s="15" t="s">
        <v>338</v>
      </c>
      <c r="D16" s="15" t="s">
        <v>25</v>
      </c>
      <c r="E16" s="15" t="s">
        <v>214</v>
      </c>
      <c r="F16" s="29" t="s">
        <v>583</v>
      </c>
      <c r="G16" s="13">
        <v>6.8599537037037034E-4</v>
      </c>
      <c r="H16" s="65" t="str">
        <f t="shared" si="0"/>
        <v>0:59.27</v>
      </c>
      <c r="I16" s="13"/>
      <c r="J16" s="30" t="str">
        <f t="shared" si="3"/>
        <v/>
      </c>
      <c r="K16" s="31" t="e">
        <f>IF(G16&lt;#REF!,"破成人賽紀錄","")</f>
        <v>#REF!</v>
      </c>
    </row>
    <row r="17" spans="1:11" ht="30" customHeight="1">
      <c r="A17" s="10"/>
      <c r="B17" s="30">
        <f t="shared" si="2"/>
        <v>6</v>
      </c>
      <c r="C17" s="15" t="s">
        <v>441</v>
      </c>
      <c r="D17" s="15" t="s">
        <v>98</v>
      </c>
      <c r="E17" s="15" t="s">
        <v>214</v>
      </c>
      <c r="F17" s="29" t="s">
        <v>583</v>
      </c>
      <c r="G17" s="13">
        <v>7.8032407407407401E-4</v>
      </c>
      <c r="H17" s="65" t="str">
        <f t="shared" si="0"/>
        <v>1:07.42</v>
      </c>
      <c r="I17" s="13"/>
      <c r="J17" s="30" t="str">
        <f t="shared" si="3"/>
        <v/>
      </c>
      <c r="K17" s="31" t="e">
        <f>IF(G17&lt;#REF!,"破成人賽紀錄","")</f>
        <v>#REF!</v>
      </c>
    </row>
    <row r="18" spans="1:11" ht="30" customHeight="1">
      <c r="A18" s="10">
        <v>70</v>
      </c>
      <c r="B18" s="30"/>
      <c r="C18" s="15" t="s">
        <v>442</v>
      </c>
      <c r="D18" s="15" t="s">
        <v>95</v>
      </c>
      <c r="E18" s="15" t="s">
        <v>220</v>
      </c>
      <c r="F18" s="29" t="s">
        <v>543</v>
      </c>
      <c r="G18" s="13" t="s">
        <v>546</v>
      </c>
      <c r="H18" s="65" t="str">
        <f t="shared" ref="H18:H65" si="4">TEXT(G18,"m:ss.00;@")</f>
        <v>棄權</v>
      </c>
      <c r="I18" s="13">
        <v>5.2881944444444439E-4</v>
      </c>
      <c r="J18" s="30" t="str">
        <f>IF(G18&lt;$I$18,"破我國紀錄","")</f>
        <v/>
      </c>
      <c r="K18" s="31" t="e">
        <f>IF(G18&lt;#REF!,"破成人賽紀錄","")</f>
        <v>#REF!</v>
      </c>
    </row>
    <row r="19" spans="1:11" ht="30" customHeight="1">
      <c r="A19" s="10"/>
      <c r="B19" s="30"/>
      <c r="C19" s="15" t="s">
        <v>443</v>
      </c>
      <c r="D19" s="15" t="s">
        <v>439</v>
      </c>
      <c r="E19" s="15" t="s">
        <v>220</v>
      </c>
      <c r="F19" s="29" t="s">
        <v>450</v>
      </c>
      <c r="G19" s="13" t="s">
        <v>464</v>
      </c>
      <c r="H19" s="65" t="str">
        <f t="shared" si="4"/>
        <v>棄權</v>
      </c>
      <c r="I19" s="13"/>
      <c r="J19" s="30" t="str">
        <f>IF(G19&lt;$I$18,"破我國紀錄","")</f>
        <v/>
      </c>
      <c r="K19" s="31" t="e">
        <f>IF(G19&lt;#REF!,"破成人賽紀錄","")</f>
        <v>#REF!</v>
      </c>
    </row>
    <row r="20" spans="1:11" ht="30" customHeight="1">
      <c r="A20" s="10">
        <v>70</v>
      </c>
      <c r="B20" s="30">
        <f>RANK(G20,$G$20:$G$22,1)</f>
        <v>1</v>
      </c>
      <c r="C20" s="15" t="s">
        <v>217</v>
      </c>
      <c r="D20" s="15" t="s">
        <v>11</v>
      </c>
      <c r="E20" s="15" t="s">
        <v>222</v>
      </c>
      <c r="F20" s="29" t="s">
        <v>450</v>
      </c>
      <c r="G20" s="13">
        <v>4.7303240740740731E-4</v>
      </c>
      <c r="H20" s="65" t="str">
        <f t="shared" si="4"/>
        <v>0:40.87</v>
      </c>
      <c r="I20" s="13">
        <v>5.2060185185185185E-4</v>
      </c>
      <c r="J20" s="30" t="str">
        <f>IF(G20&lt;$I$20,"破我國紀錄","")</f>
        <v>破我國紀錄</v>
      </c>
      <c r="K20" s="31" t="e">
        <f>IF(G20&lt;#REF!,"破成人賽紀錄","")</f>
        <v>#REF!</v>
      </c>
    </row>
    <row r="21" spans="1:11" ht="30" customHeight="1">
      <c r="A21" s="10"/>
      <c r="B21" s="30">
        <f>RANK(G21,$G$20:$G$22,1)</f>
        <v>2</v>
      </c>
      <c r="C21" s="15" t="s">
        <v>219</v>
      </c>
      <c r="D21" s="15" t="s">
        <v>95</v>
      </c>
      <c r="E21" s="15" t="s">
        <v>222</v>
      </c>
      <c r="F21" s="29" t="s">
        <v>450</v>
      </c>
      <c r="G21" s="13">
        <v>6.2256944444444436E-4</v>
      </c>
      <c r="H21" s="65" t="str">
        <f t="shared" si="4"/>
        <v>0:53.79</v>
      </c>
      <c r="I21" s="13"/>
      <c r="J21" s="30" t="str">
        <f t="shared" ref="J21:J22" si="5">IF(G21&lt;$I$20,"破我國紀錄","")</f>
        <v/>
      </c>
      <c r="K21" s="31" t="e">
        <f>IF(G21&lt;#REF!,"破成人賽紀錄","")</f>
        <v>#REF!</v>
      </c>
    </row>
    <row r="22" spans="1:11" ht="30" customHeight="1">
      <c r="A22" s="10"/>
      <c r="B22" s="30"/>
      <c r="C22" s="15" t="s">
        <v>427</v>
      </c>
      <c r="D22" s="15" t="s">
        <v>213</v>
      </c>
      <c r="E22" s="15" t="s">
        <v>222</v>
      </c>
      <c r="F22" s="29" t="s">
        <v>567</v>
      </c>
      <c r="G22" s="13" t="s">
        <v>568</v>
      </c>
      <c r="H22" s="65" t="str">
        <f t="shared" si="4"/>
        <v>棄權</v>
      </c>
      <c r="I22" s="13"/>
      <c r="J22" s="30" t="str">
        <f t="shared" si="5"/>
        <v/>
      </c>
      <c r="K22" s="31" t="e">
        <f>IF(G22&lt;#REF!,"破成人賽紀錄","")</f>
        <v>#REF!</v>
      </c>
    </row>
    <row r="23" spans="1:11" ht="30" customHeight="1">
      <c r="A23" s="10">
        <v>71</v>
      </c>
      <c r="B23" s="30">
        <f>RANK(G23,$G$23:$G$23,1)</f>
        <v>1</v>
      </c>
      <c r="C23" s="15" t="s">
        <v>358</v>
      </c>
      <c r="D23" s="15" t="s">
        <v>359</v>
      </c>
      <c r="E23" s="15" t="s">
        <v>302</v>
      </c>
      <c r="F23" s="29" t="s">
        <v>567</v>
      </c>
      <c r="G23" s="13">
        <v>6.6111111111111101E-4</v>
      </c>
      <c r="H23" s="65" t="str">
        <f t="shared" si="4"/>
        <v>0:57.12</v>
      </c>
      <c r="I23" s="13">
        <v>4.7465277777777778E-4</v>
      </c>
      <c r="J23" s="30" t="str">
        <f>IF(G23&lt;$I$23,"破我國紀錄","")</f>
        <v/>
      </c>
      <c r="K23" s="31" t="e">
        <f>IF(G23&lt;#REF!,"破成人賽紀錄","")</f>
        <v>#REF!</v>
      </c>
    </row>
    <row r="24" spans="1:11" ht="30" customHeight="1">
      <c r="A24" s="10">
        <v>71</v>
      </c>
      <c r="B24" s="30">
        <f>RANK(G24,$G$24:$G$25,1)</f>
        <v>1</v>
      </c>
      <c r="C24" s="15" t="s">
        <v>127</v>
      </c>
      <c r="D24" s="15" t="s">
        <v>21</v>
      </c>
      <c r="E24" s="15" t="s">
        <v>225</v>
      </c>
      <c r="F24" s="29" t="s">
        <v>450</v>
      </c>
      <c r="G24" s="13">
        <v>5.7499999999999999E-4</v>
      </c>
      <c r="H24" s="65" t="str">
        <f t="shared" si="4"/>
        <v>0:49.68</v>
      </c>
      <c r="I24" s="13">
        <v>4.738425925925926E-4</v>
      </c>
      <c r="J24" s="30" t="str">
        <f>IF(G24&lt;$I$24,"破我國紀錄","")</f>
        <v/>
      </c>
      <c r="K24" s="31" t="e">
        <f>IF(G24&lt;#REF!,"破成人賽紀錄","")</f>
        <v>#REF!</v>
      </c>
    </row>
    <row r="25" spans="1:11" ht="30" customHeight="1">
      <c r="A25" s="10"/>
      <c r="B25" s="30"/>
      <c r="C25" s="15" t="s">
        <v>396</v>
      </c>
      <c r="D25" s="15" t="s">
        <v>397</v>
      </c>
      <c r="E25" s="15" t="s">
        <v>225</v>
      </c>
      <c r="F25" s="29" t="s">
        <v>450</v>
      </c>
      <c r="G25" s="13" t="s">
        <v>464</v>
      </c>
      <c r="H25" s="65" t="str">
        <f t="shared" si="4"/>
        <v>棄權</v>
      </c>
      <c r="I25" s="13"/>
      <c r="J25" s="30" t="str">
        <f t="shared" ref="J25" si="6">IF(G25&lt;$I$24,"破我國紀錄","")</f>
        <v/>
      </c>
      <c r="K25" s="31" t="e">
        <f>IF(G25&lt;#REF!,"破成人賽紀錄","")</f>
        <v>#REF!</v>
      </c>
    </row>
    <row r="26" spans="1:11" ht="30" customHeight="1">
      <c r="A26" s="10">
        <v>71</v>
      </c>
      <c r="B26" s="30">
        <f>RANK(G26,$G$26:$G$26,1)</f>
        <v>1</v>
      </c>
      <c r="C26" s="15" t="s">
        <v>224</v>
      </c>
      <c r="D26" s="15" t="s">
        <v>29</v>
      </c>
      <c r="E26" s="15" t="s">
        <v>226</v>
      </c>
      <c r="F26" s="29" t="s">
        <v>450</v>
      </c>
      <c r="G26" s="13">
        <v>5.1747685185185186E-4</v>
      </c>
      <c r="H26" s="65" t="str">
        <f t="shared" si="4"/>
        <v>0:44.71</v>
      </c>
      <c r="I26" s="13">
        <v>4.4606481481481477E-4</v>
      </c>
      <c r="J26" s="30" t="str">
        <f>IF(G26&lt;$I$26,"破我國紀錄","")</f>
        <v/>
      </c>
      <c r="K26" s="31" t="e">
        <f>IF(G26&lt;#REF!,"破成人賽紀錄","")</f>
        <v>#REF!</v>
      </c>
    </row>
    <row r="27" spans="1:11" ht="30" customHeight="1">
      <c r="A27" s="10">
        <v>72</v>
      </c>
      <c r="B27" s="30">
        <f>RANK(G27,$G$27:$G$27,1)</f>
        <v>1</v>
      </c>
      <c r="C27" s="15" t="s">
        <v>428</v>
      </c>
      <c r="D27" s="15" t="s">
        <v>9</v>
      </c>
      <c r="E27" s="15" t="s">
        <v>24</v>
      </c>
      <c r="F27" s="29" t="s">
        <v>450</v>
      </c>
      <c r="G27" s="87">
        <v>9.2685185185185188E-4</v>
      </c>
      <c r="H27" s="65" t="str">
        <f t="shared" si="4"/>
        <v>1:20.08</v>
      </c>
      <c r="I27" s="87">
        <v>4.7418981481481482E-4</v>
      </c>
      <c r="J27" s="30" t="str">
        <f>IF(G27&lt;$I$27,"破我國紀錄","")</f>
        <v/>
      </c>
      <c r="K27" s="85" t="e">
        <f>IF(G27&lt;#REF!,"破成人賽紀錄","")</f>
        <v>#REF!</v>
      </c>
    </row>
    <row r="28" spans="1:11" ht="30" customHeight="1">
      <c r="A28" s="10">
        <v>72</v>
      </c>
      <c r="B28" s="30">
        <f>RANK(G28,$G$28:$G$29,1)</f>
        <v>1</v>
      </c>
      <c r="C28" s="15" t="s">
        <v>400</v>
      </c>
      <c r="D28" s="15" t="s">
        <v>401</v>
      </c>
      <c r="E28" s="15" t="s">
        <v>245</v>
      </c>
      <c r="F28" s="29" t="s">
        <v>450</v>
      </c>
      <c r="G28" s="13">
        <v>7.0162037037037035E-4</v>
      </c>
      <c r="H28" s="65" t="str">
        <f t="shared" si="4"/>
        <v>1:00.62</v>
      </c>
      <c r="I28" s="13">
        <v>4.831018518518518E-4</v>
      </c>
      <c r="J28" s="30" t="str">
        <f>IF(G28&lt;$I$28,"破我國紀錄","")</f>
        <v/>
      </c>
      <c r="K28" s="31" t="e">
        <f>IF(G28&lt;#REF!,"破成人賽紀錄","")</f>
        <v>#REF!</v>
      </c>
    </row>
    <row r="29" spans="1:11" ht="30" customHeight="1">
      <c r="A29" s="10"/>
      <c r="B29" s="30">
        <f>RANK(G29,$G$28:$G$29,1)</f>
        <v>2</v>
      </c>
      <c r="C29" s="15" t="s">
        <v>237</v>
      </c>
      <c r="D29" s="15" t="s">
        <v>15</v>
      </c>
      <c r="E29" s="15" t="s">
        <v>245</v>
      </c>
      <c r="F29" s="29" t="s">
        <v>450</v>
      </c>
      <c r="G29" s="13">
        <v>9.1296296296296297E-4</v>
      </c>
      <c r="H29" s="65" t="str">
        <f t="shared" si="4"/>
        <v>1:18.88</v>
      </c>
      <c r="I29" s="35"/>
      <c r="J29" s="30" t="str">
        <f t="shared" ref="J29" si="7">IF(G29&lt;$I$28,"破我國紀錄","")</f>
        <v/>
      </c>
      <c r="K29" s="31" t="e">
        <f>IF(G29&lt;#REF!,"破成人賽紀錄","")</f>
        <v>#REF!</v>
      </c>
    </row>
    <row r="30" spans="1:11" ht="30" customHeight="1">
      <c r="A30" s="10">
        <v>72</v>
      </c>
      <c r="B30" s="30">
        <f>RANK(G30,$G$30:$G$34,1)</f>
        <v>1</v>
      </c>
      <c r="C30" s="15" t="s">
        <v>231</v>
      </c>
      <c r="D30" s="15" t="s">
        <v>98</v>
      </c>
      <c r="E30" s="15" t="s">
        <v>233</v>
      </c>
      <c r="F30" s="29" t="s">
        <v>450</v>
      </c>
      <c r="G30" s="13">
        <v>5.9074074074074074E-4</v>
      </c>
      <c r="H30" s="65" t="str">
        <f t="shared" si="4"/>
        <v>0:51.04</v>
      </c>
      <c r="I30" s="35">
        <v>4.604166666666667E-4</v>
      </c>
      <c r="J30" s="30" t="str">
        <f>IF(G30&lt;$I$30,"破我國紀錄","")</f>
        <v/>
      </c>
      <c r="K30" s="31" t="e">
        <f>IF(G30&lt;#REF!,"破成人賽紀錄","")</f>
        <v>#REF!</v>
      </c>
    </row>
    <row r="31" spans="1:11" ht="30" customHeight="1">
      <c r="A31" s="10"/>
      <c r="B31" s="30">
        <f>RANK(G31,$G$30:$G$34,1)</f>
        <v>2</v>
      </c>
      <c r="C31" s="15" t="s">
        <v>311</v>
      </c>
      <c r="D31" s="15" t="s">
        <v>8</v>
      </c>
      <c r="E31" s="15" t="s">
        <v>233</v>
      </c>
      <c r="F31" s="29" t="s">
        <v>450</v>
      </c>
      <c r="G31" s="13">
        <v>5.9398148148148147E-4</v>
      </c>
      <c r="H31" s="65" t="str">
        <f t="shared" si="4"/>
        <v>0:51.32</v>
      </c>
      <c r="I31" s="13"/>
      <c r="J31" s="30" t="str">
        <f t="shared" ref="J31:J34" si="8">IF(G31&lt;$I$30,"破我國紀錄","")</f>
        <v/>
      </c>
      <c r="K31" s="31" t="e">
        <f>IF(G31&lt;#REF!,"破成人賽紀錄","")</f>
        <v>#REF!</v>
      </c>
    </row>
    <row r="32" spans="1:11" ht="30" customHeight="1">
      <c r="A32" s="10"/>
      <c r="B32" s="30">
        <f>RANK(G32,$G$30:$G$34,1)</f>
        <v>3</v>
      </c>
      <c r="C32" s="15" t="s">
        <v>430</v>
      </c>
      <c r="D32" s="15" t="s">
        <v>213</v>
      </c>
      <c r="E32" s="15" t="s">
        <v>233</v>
      </c>
      <c r="F32" s="29" t="s">
        <v>450</v>
      </c>
      <c r="G32" s="13">
        <v>7.6574074074074077E-4</v>
      </c>
      <c r="H32" s="65" t="str">
        <f t="shared" si="4"/>
        <v>1:06.16</v>
      </c>
      <c r="I32" s="13"/>
      <c r="J32" s="30" t="str">
        <f t="shared" si="8"/>
        <v/>
      </c>
      <c r="K32" s="31" t="e">
        <f>IF(G32&lt;#REF!,"破成人賽紀錄","")</f>
        <v>#REF!</v>
      </c>
    </row>
    <row r="33" spans="1:11" ht="30" customHeight="1">
      <c r="A33" s="10"/>
      <c r="B33" s="30"/>
      <c r="C33" s="15" t="s">
        <v>403</v>
      </c>
      <c r="D33" s="15" t="s">
        <v>15</v>
      </c>
      <c r="E33" s="15" t="s">
        <v>233</v>
      </c>
      <c r="F33" s="29" t="s">
        <v>450</v>
      </c>
      <c r="G33" s="13" t="s">
        <v>465</v>
      </c>
      <c r="H33" s="65" t="str">
        <f t="shared" si="4"/>
        <v>犯規</v>
      </c>
      <c r="I33" s="35"/>
      <c r="J33" s="30" t="str">
        <f t="shared" si="8"/>
        <v/>
      </c>
      <c r="K33" s="31" t="e">
        <f>IF(G33&lt;#REF!,"破成人賽紀錄","")</f>
        <v>#REF!</v>
      </c>
    </row>
    <row r="34" spans="1:11" ht="30" customHeight="1">
      <c r="A34" s="10"/>
      <c r="B34" s="30"/>
      <c r="C34" s="15" t="s">
        <v>429</v>
      </c>
      <c r="D34" s="15" t="s">
        <v>8</v>
      </c>
      <c r="E34" s="15" t="s">
        <v>233</v>
      </c>
      <c r="F34" s="29" t="s">
        <v>567</v>
      </c>
      <c r="G34" s="13" t="s">
        <v>464</v>
      </c>
      <c r="H34" s="65" t="str">
        <f t="shared" si="4"/>
        <v>棄權</v>
      </c>
      <c r="I34" s="13"/>
      <c r="J34" s="30" t="str">
        <f t="shared" si="8"/>
        <v/>
      </c>
      <c r="K34" s="31" t="e">
        <f>IF(G34&lt;#REF!,"破成人賽紀錄","")</f>
        <v>#REF!</v>
      </c>
    </row>
    <row r="35" spans="1:11" ht="30" customHeight="1">
      <c r="A35" s="10" t="s">
        <v>542</v>
      </c>
      <c r="B35" s="30">
        <f t="shared" ref="B35:B41" si="9">RANK(G35,$G$35:$G$44,1)</f>
        <v>1</v>
      </c>
      <c r="C35" s="15" t="s">
        <v>244</v>
      </c>
      <c r="D35" s="15" t="s">
        <v>95</v>
      </c>
      <c r="E35" s="15" t="s">
        <v>247</v>
      </c>
      <c r="F35" s="29" t="s">
        <v>543</v>
      </c>
      <c r="G35" s="13">
        <v>4.8645833333333332E-4</v>
      </c>
      <c r="H35" s="65" t="str">
        <f t="shared" si="4"/>
        <v>0:42.03</v>
      </c>
      <c r="I35" s="13">
        <v>4.4884259259259253E-4</v>
      </c>
      <c r="J35" s="30" t="str">
        <f>IF(G35&lt;$I$35,"破我國紀錄","")</f>
        <v/>
      </c>
      <c r="K35" s="31" t="e">
        <f>IF(G35&lt;#REF!,"破成人賽紀錄","")</f>
        <v>#REF!</v>
      </c>
    </row>
    <row r="36" spans="1:11" ht="30" customHeight="1">
      <c r="A36" s="10"/>
      <c r="B36" s="30">
        <f t="shared" si="9"/>
        <v>2</v>
      </c>
      <c r="C36" s="15" t="s">
        <v>313</v>
      </c>
      <c r="D36" s="15" t="s">
        <v>8</v>
      </c>
      <c r="E36" s="15" t="s">
        <v>247</v>
      </c>
      <c r="F36" s="29" t="s">
        <v>543</v>
      </c>
      <c r="G36" s="13">
        <v>5.62037037037037E-4</v>
      </c>
      <c r="H36" s="65" t="str">
        <f t="shared" si="4"/>
        <v>0:48.56</v>
      </c>
      <c r="I36" s="13"/>
      <c r="J36" s="30" t="str">
        <f t="shared" ref="J36:J44" si="10">IF(G36&lt;$I$35,"破我國紀錄","")</f>
        <v/>
      </c>
      <c r="K36" s="31" t="e">
        <f>IF(G36&lt;#REF!,"破成人賽紀錄","")</f>
        <v>#REF!</v>
      </c>
    </row>
    <row r="37" spans="1:11" ht="30" customHeight="1">
      <c r="A37" s="10"/>
      <c r="B37" s="30">
        <f t="shared" si="9"/>
        <v>3</v>
      </c>
      <c r="C37" s="15" t="s">
        <v>405</v>
      </c>
      <c r="D37" s="15" t="s">
        <v>406</v>
      </c>
      <c r="E37" s="15" t="s">
        <v>247</v>
      </c>
      <c r="F37" s="29" t="s">
        <v>543</v>
      </c>
      <c r="G37" s="13">
        <v>5.8009259259259255E-4</v>
      </c>
      <c r="H37" s="65" t="str">
        <f t="shared" si="4"/>
        <v>0:50.12</v>
      </c>
      <c r="I37" s="13"/>
      <c r="J37" s="30" t="str">
        <f t="shared" si="10"/>
        <v/>
      </c>
      <c r="K37" s="31" t="e">
        <f>IF(G37&lt;#REF!,"破成人賽紀錄","")</f>
        <v>#REF!</v>
      </c>
    </row>
    <row r="38" spans="1:11" ht="30" customHeight="1">
      <c r="A38" s="10"/>
      <c r="B38" s="30">
        <f t="shared" si="9"/>
        <v>4</v>
      </c>
      <c r="C38" s="15" t="s">
        <v>239</v>
      </c>
      <c r="D38" s="15" t="s">
        <v>240</v>
      </c>
      <c r="E38" s="15" t="s">
        <v>247</v>
      </c>
      <c r="F38" s="29" t="s">
        <v>543</v>
      </c>
      <c r="G38" s="13">
        <v>5.8043981481481477E-4</v>
      </c>
      <c r="H38" s="65" t="str">
        <f t="shared" si="4"/>
        <v>0:50.15</v>
      </c>
      <c r="I38" s="13"/>
      <c r="J38" s="30" t="str">
        <f t="shared" si="10"/>
        <v/>
      </c>
      <c r="K38" s="31" t="e">
        <f>IF(G38&lt;#REF!,"破成人賽紀錄","")</f>
        <v>#REF!</v>
      </c>
    </row>
    <row r="39" spans="1:11" ht="30" customHeight="1">
      <c r="A39" s="10"/>
      <c r="B39" s="30">
        <f t="shared" si="9"/>
        <v>5</v>
      </c>
      <c r="C39" s="15" t="s">
        <v>404</v>
      </c>
      <c r="D39" s="15" t="s">
        <v>8</v>
      </c>
      <c r="E39" s="15" t="s">
        <v>247</v>
      </c>
      <c r="F39" s="29" t="s">
        <v>543</v>
      </c>
      <c r="G39" s="13">
        <v>5.9571759259259257E-4</v>
      </c>
      <c r="H39" s="65" t="str">
        <f t="shared" si="4"/>
        <v>0:51.47</v>
      </c>
      <c r="I39" s="13"/>
      <c r="J39" s="30" t="str">
        <f t="shared" si="10"/>
        <v/>
      </c>
      <c r="K39" s="31" t="e">
        <f>IF(G39&lt;#REF!,"破成人賽紀錄","")</f>
        <v>#REF!</v>
      </c>
    </row>
    <row r="40" spans="1:11" ht="30" customHeight="1">
      <c r="A40" s="10"/>
      <c r="B40" s="30">
        <f t="shared" si="9"/>
        <v>6</v>
      </c>
      <c r="C40" s="15" t="s">
        <v>241</v>
      </c>
      <c r="D40" s="15" t="s">
        <v>205</v>
      </c>
      <c r="E40" s="15" t="s">
        <v>247</v>
      </c>
      <c r="F40" s="29" t="s">
        <v>543</v>
      </c>
      <c r="G40" s="13">
        <v>6.3888888888888893E-4</v>
      </c>
      <c r="H40" s="65" t="str">
        <f t="shared" si="4"/>
        <v>0:55.20</v>
      </c>
      <c r="I40" s="13"/>
      <c r="J40" s="30" t="str">
        <f t="shared" si="10"/>
        <v/>
      </c>
      <c r="K40" s="31" t="e">
        <f>IF(G40&lt;#REF!,"破成人賽紀錄","")</f>
        <v>#REF!</v>
      </c>
    </row>
    <row r="41" spans="1:11" ht="30" customHeight="1">
      <c r="A41" s="10"/>
      <c r="B41" s="30">
        <f t="shared" si="9"/>
        <v>7</v>
      </c>
      <c r="C41" s="15" t="s">
        <v>408</v>
      </c>
      <c r="D41" s="15" t="s">
        <v>205</v>
      </c>
      <c r="E41" s="15" t="s">
        <v>247</v>
      </c>
      <c r="F41" s="29" t="s">
        <v>543</v>
      </c>
      <c r="G41" s="13">
        <v>7.2141203703703701E-4</v>
      </c>
      <c r="H41" s="65" t="str">
        <f t="shared" si="4"/>
        <v>1:02.33</v>
      </c>
      <c r="I41" s="13"/>
      <c r="J41" s="30" t="str">
        <f t="shared" si="10"/>
        <v/>
      </c>
      <c r="K41" s="31" t="e">
        <f>IF(G41&lt;#REF!,"破成人賽紀錄","")</f>
        <v>#REF!</v>
      </c>
    </row>
    <row r="42" spans="1:11" ht="30" customHeight="1">
      <c r="A42" s="10"/>
      <c r="B42" s="30" t="s">
        <v>544</v>
      </c>
      <c r="C42" s="15" t="s">
        <v>242</v>
      </c>
      <c r="D42" s="15" t="s">
        <v>243</v>
      </c>
      <c r="E42" s="15" t="s">
        <v>247</v>
      </c>
      <c r="F42" s="29" t="s">
        <v>543</v>
      </c>
      <c r="G42" s="13" t="s">
        <v>545</v>
      </c>
      <c r="H42" s="65" t="str">
        <f t="shared" si="4"/>
        <v>犯規</v>
      </c>
      <c r="I42" s="13"/>
      <c r="J42" s="30" t="str">
        <f t="shared" si="10"/>
        <v/>
      </c>
      <c r="K42" s="31" t="e">
        <f>IF(G42&lt;#REF!,"破成人賽紀錄","")</f>
        <v>#REF!</v>
      </c>
    </row>
    <row r="43" spans="1:11" ht="30" customHeight="1">
      <c r="A43" s="10"/>
      <c r="B43" s="30" t="s">
        <v>518</v>
      </c>
      <c r="C43" s="15" t="s">
        <v>444</v>
      </c>
      <c r="D43" s="15" t="s">
        <v>439</v>
      </c>
      <c r="E43" s="15" t="s">
        <v>247</v>
      </c>
      <c r="F43" s="29" t="s">
        <v>543</v>
      </c>
      <c r="G43" s="13" t="s">
        <v>546</v>
      </c>
      <c r="H43" s="65" t="str">
        <f t="shared" si="4"/>
        <v>棄權</v>
      </c>
      <c r="I43" s="13"/>
      <c r="J43" s="30" t="str">
        <f t="shared" si="10"/>
        <v/>
      </c>
      <c r="K43" s="31" t="e">
        <f>IF(G43&lt;#REF!,"破成人賽紀錄","")</f>
        <v>#REF!</v>
      </c>
    </row>
    <row r="44" spans="1:11" ht="30" customHeight="1">
      <c r="A44" s="10"/>
      <c r="B44" s="30" t="s">
        <v>544</v>
      </c>
      <c r="C44" s="15" t="s">
        <v>432</v>
      </c>
      <c r="D44" s="15" t="s">
        <v>98</v>
      </c>
      <c r="E44" s="15" t="s">
        <v>247</v>
      </c>
      <c r="F44" s="29" t="s">
        <v>543</v>
      </c>
      <c r="G44" s="13" t="s">
        <v>546</v>
      </c>
      <c r="H44" s="65" t="str">
        <f t="shared" si="4"/>
        <v>棄權</v>
      </c>
      <c r="I44" s="13"/>
      <c r="J44" s="30" t="str">
        <f t="shared" si="10"/>
        <v/>
      </c>
      <c r="K44" s="31" t="e">
        <f>IF(G44&lt;#REF!,"破成人賽紀錄","")</f>
        <v>#REF!</v>
      </c>
    </row>
    <row r="45" spans="1:11" ht="30" customHeight="1">
      <c r="A45" s="10" t="s">
        <v>584</v>
      </c>
      <c r="B45" s="30">
        <f t="shared" ref="B45:B54" si="11">RANK(G45,$G$45:$G$55,1)</f>
        <v>1</v>
      </c>
      <c r="C45" s="15" t="s">
        <v>367</v>
      </c>
      <c r="D45" s="15" t="s">
        <v>11</v>
      </c>
      <c r="E45" s="15" t="s">
        <v>26</v>
      </c>
      <c r="F45" s="29" t="s">
        <v>583</v>
      </c>
      <c r="G45" s="13">
        <v>4.3240740740740745E-4</v>
      </c>
      <c r="H45" s="65" t="str">
        <f t="shared" si="4"/>
        <v>0:37.36</v>
      </c>
      <c r="I45" s="13">
        <v>4.3043981481481487E-4</v>
      </c>
      <c r="J45" s="30" t="str">
        <f>IF(G45&lt;$I$45,"破我國紀錄","")</f>
        <v/>
      </c>
      <c r="K45" s="31" t="e">
        <f>IF(G45&lt;#REF!,"破成人賽紀錄","")</f>
        <v>#REF!</v>
      </c>
    </row>
    <row r="46" spans="1:11" ht="30" customHeight="1">
      <c r="A46" s="10"/>
      <c r="B46" s="30">
        <f t="shared" si="11"/>
        <v>2</v>
      </c>
      <c r="C46" s="15" t="s">
        <v>370</v>
      </c>
      <c r="D46" s="15" t="s">
        <v>25</v>
      </c>
      <c r="E46" s="15" t="s">
        <v>26</v>
      </c>
      <c r="F46" s="29" t="s">
        <v>583</v>
      </c>
      <c r="G46" s="13">
        <v>4.3310185185185189E-4</v>
      </c>
      <c r="H46" s="65" t="str">
        <f t="shared" si="4"/>
        <v>0:37.42</v>
      </c>
      <c r="I46" s="13"/>
      <c r="J46" s="30" t="str">
        <f t="shared" ref="J46:J55" si="12">IF(G46&lt;$I$45,"破我國紀錄","")</f>
        <v/>
      </c>
      <c r="K46" s="31" t="e">
        <f>IF(G46&lt;#REF!,"破成人賽紀錄","")</f>
        <v>#REF!</v>
      </c>
    </row>
    <row r="47" spans="1:11" ht="30" customHeight="1">
      <c r="A47" s="10"/>
      <c r="B47" s="30">
        <f t="shared" si="11"/>
        <v>3</v>
      </c>
      <c r="C47" s="15" t="s">
        <v>315</v>
      </c>
      <c r="D47" s="15" t="s">
        <v>118</v>
      </c>
      <c r="E47" s="15" t="s">
        <v>26</v>
      </c>
      <c r="F47" s="29" t="s">
        <v>583</v>
      </c>
      <c r="G47" s="13">
        <v>4.5717592592592592E-4</v>
      </c>
      <c r="H47" s="65" t="str">
        <f t="shared" si="4"/>
        <v>0:39.50</v>
      </c>
      <c r="I47" s="13"/>
      <c r="J47" s="30" t="str">
        <f t="shared" si="12"/>
        <v/>
      </c>
      <c r="K47" s="31" t="e">
        <f>IF(G47&lt;#REF!,"破成人賽紀錄","")</f>
        <v>#REF!</v>
      </c>
    </row>
    <row r="48" spans="1:11" ht="30" customHeight="1">
      <c r="A48" s="10"/>
      <c r="B48" s="30">
        <f t="shared" si="11"/>
        <v>4</v>
      </c>
      <c r="C48" s="15" t="s">
        <v>253</v>
      </c>
      <c r="D48" s="15" t="s">
        <v>254</v>
      </c>
      <c r="E48" s="15" t="s">
        <v>26</v>
      </c>
      <c r="F48" s="29" t="s">
        <v>583</v>
      </c>
      <c r="G48" s="13">
        <v>4.9224537037037043E-4</v>
      </c>
      <c r="H48" s="65" t="str">
        <f t="shared" si="4"/>
        <v>0:42.53</v>
      </c>
      <c r="I48" s="13"/>
      <c r="J48" s="30" t="str">
        <f t="shared" si="12"/>
        <v/>
      </c>
      <c r="K48" s="31" t="e">
        <f>IF(G48&lt;#REF!,"破成人賽紀錄","")</f>
        <v>#REF!</v>
      </c>
    </row>
    <row r="49" spans="1:11" ht="30" customHeight="1">
      <c r="A49" s="10"/>
      <c r="B49" s="30">
        <f t="shared" si="11"/>
        <v>5</v>
      </c>
      <c r="C49" s="15" t="s">
        <v>251</v>
      </c>
      <c r="D49" s="15" t="s">
        <v>9</v>
      </c>
      <c r="E49" s="15" t="s">
        <v>26</v>
      </c>
      <c r="F49" s="29" t="s">
        <v>583</v>
      </c>
      <c r="G49" s="13">
        <v>5.0219907407407407E-4</v>
      </c>
      <c r="H49" s="65" t="str">
        <f t="shared" si="4"/>
        <v>0:43.39</v>
      </c>
      <c r="I49" s="13"/>
      <c r="J49" s="30" t="str">
        <f t="shared" si="12"/>
        <v/>
      </c>
      <c r="K49" s="31" t="e">
        <f>IF(G49&lt;#REF!,"破成人賽紀錄","")</f>
        <v>#REF!</v>
      </c>
    </row>
    <row r="50" spans="1:11" ht="30" customHeight="1">
      <c r="A50" s="10"/>
      <c r="B50" s="30">
        <f t="shared" si="11"/>
        <v>6</v>
      </c>
      <c r="C50" s="15" t="s">
        <v>434</v>
      </c>
      <c r="D50" s="15" t="s">
        <v>11</v>
      </c>
      <c r="E50" s="15" t="s">
        <v>26</v>
      </c>
      <c r="F50" s="29" t="s">
        <v>583</v>
      </c>
      <c r="G50" s="13">
        <v>5.0821759259259255E-4</v>
      </c>
      <c r="H50" s="65" t="str">
        <f t="shared" si="4"/>
        <v>0:43.91</v>
      </c>
      <c r="I50" s="13"/>
      <c r="J50" s="30" t="str">
        <f t="shared" si="12"/>
        <v/>
      </c>
      <c r="K50" s="31" t="e">
        <f>IF(G50&lt;#REF!,"破成人賽紀錄","")</f>
        <v>#REF!</v>
      </c>
    </row>
    <row r="51" spans="1:11" ht="30" customHeight="1">
      <c r="A51" s="10"/>
      <c r="B51" s="30">
        <f t="shared" si="11"/>
        <v>7</v>
      </c>
      <c r="C51" s="15" t="s">
        <v>252</v>
      </c>
      <c r="D51" s="15" t="s">
        <v>181</v>
      </c>
      <c r="E51" s="15" t="s">
        <v>26</v>
      </c>
      <c r="F51" s="29" t="s">
        <v>583</v>
      </c>
      <c r="G51" s="13">
        <v>5.3645833333333334E-4</v>
      </c>
      <c r="H51" s="65" t="str">
        <f t="shared" si="4"/>
        <v>0:46.35</v>
      </c>
      <c r="I51" s="13"/>
      <c r="J51" s="30" t="str">
        <f t="shared" si="12"/>
        <v/>
      </c>
      <c r="K51" s="31" t="e">
        <f>IF(G51&lt;#REF!,"破成人賽紀錄","")</f>
        <v>#REF!</v>
      </c>
    </row>
    <row r="52" spans="1:11" ht="30" customHeight="1">
      <c r="A52" s="10"/>
      <c r="B52" s="30">
        <f t="shared" si="11"/>
        <v>8</v>
      </c>
      <c r="C52" s="15" t="s">
        <v>249</v>
      </c>
      <c r="D52" s="15" t="s">
        <v>98</v>
      </c>
      <c r="E52" s="15" t="s">
        <v>26</v>
      </c>
      <c r="F52" s="29" t="s">
        <v>583</v>
      </c>
      <c r="G52" s="13">
        <v>5.6307870370370366E-4</v>
      </c>
      <c r="H52" s="65" t="str">
        <f t="shared" si="4"/>
        <v>0:48.65</v>
      </c>
      <c r="I52" s="13"/>
      <c r="J52" s="30" t="str">
        <f t="shared" si="12"/>
        <v/>
      </c>
      <c r="K52" s="31" t="e">
        <f>IF(G52&lt;#REF!,"破成人賽紀錄","")</f>
        <v>#REF!</v>
      </c>
    </row>
    <row r="53" spans="1:11" ht="30" customHeight="1">
      <c r="A53" s="10"/>
      <c r="B53" s="30">
        <f t="shared" si="11"/>
        <v>9</v>
      </c>
      <c r="C53" s="15" t="s">
        <v>446</v>
      </c>
      <c r="D53" s="15" t="s">
        <v>98</v>
      </c>
      <c r="E53" s="15" t="s">
        <v>26</v>
      </c>
      <c r="F53" s="29" t="s">
        <v>583</v>
      </c>
      <c r="G53" s="13">
        <v>5.643518518518518E-4</v>
      </c>
      <c r="H53" s="65" t="str">
        <f t="shared" si="4"/>
        <v>0:48.76</v>
      </c>
      <c r="I53" s="13"/>
      <c r="J53" s="30" t="str">
        <f t="shared" si="12"/>
        <v/>
      </c>
      <c r="K53" s="31" t="e">
        <f>IF(G53&lt;#REF!,"破成人賽紀錄","")</f>
        <v>#REF!</v>
      </c>
    </row>
    <row r="54" spans="1:11" ht="30" customHeight="1">
      <c r="A54" s="10"/>
      <c r="B54" s="30">
        <f t="shared" si="11"/>
        <v>10</v>
      </c>
      <c r="C54" s="15" t="s">
        <v>445</v>
      </c>
      <c r="D54" s="15" t="s">
        <v>205</v>
      </c>
      <c r="E54" s="15" t="s">
        <v>26</v>
      </c>
      <c r="F54" s="29" t="s">
        <v>583</v>
      </c>
      <c r="G54" s="13">
        <v>9.6018518518518512E-4</v>
      </c>
      <c r="H54" s="65" t="str">
        <f t="shared" si="4"/>
        <v>1:22.96</v>
      </c>
      <c r="I54" s="13"/>
      <c r="J54" s="30" t="str">
        <f t="shared" si="12"/>
        <v/>
      </c>
      <c r="K54" s="31" t="e">
        <f>IF(G54&lt;#REF!,"破成人賽紀錄","")</f>
        <v>#REF!</v>
      </c>
    </row>
    <row r="55" spans="1:11" ht="30" customHeight="1">
      <c r="A55" s="10"/>
      <c r="B55" s="30"/>
      <c r="C55" s="15" t="s">
        <v>435</v>
      </c>
      <c r="D55" s="15" t="s">
        <v>205</v>
      </c>
      <c r="E55" s="15" t="s">
        <v>26</v>
      </c>
      <c r="F55" s="29" t="s">
        <v>583</v>
      </c>
      <c r="G55" s="13" t="s">
        <v>579</v>
      </c>
      <c r="H55" s="65" t="str">
        <f t="shared" si="4"/>
        <v>棄權</v>
      </c>
      <c r="I55" s="13"/>
      <c r="J55" s="30" t="str">
        <f t="shared" si="12"/>
        <v/>
      </c>
      <c r="K55" s="31" t="e">
        <f>IF(G55&lt;#REF!,"破成人賽紀錄","")</f>
        <v>#REF!</v>
      </c>
    </row>
    <row r="56" spans="1:11" ht="30" customHeight="1">
      <c r="A56" s="10">
        <v>77</v>
      </c>
      <c r="B56" s="30">
        <f>RANK(G56,$G$56:$G$62,1)</f>
        <v>1</v>
      </c>
      <c r="C56" s="15" t="s">
        <v>256</v>
      </c>
      <c r="D56" s="15" t="s">
        <v>9</v>
      </c>
      <c r="E56" s="15" t="s">
        <v>27</v>
      </c>
      <c r="F56" s="29" t="s">
        <v>583</v>
      </c>
      <c r="G56" s="13">
        <v>4.5648148148148148E-4</v>
      </c>
      <c r="H56" s="65" t="str">
        <f t="shared" si="4"/>
        <v>0:39.44</v>
      </c>
      <c r="I56" s="13">
        <v>4.1006944444444446E-4</v>
      </c>
      <c r="J56" s="30" t="str">
        <f>IF(G56&lt;$I$56,"破我國紀錄","")</f>
        <v/>
      </c>
      <c r="K56" s="31" t="e">
        <f>IF(G56&lt;#REF!,"破成人賽紀錄","")</f>
        <v>#REF!</v>
      </c>
    </row>
    <row r="57" spans="1:11" ht="30" customHeight="1">
      <c r="A57" s="10"/>
      <c r="B57" s="30">
        <f>RANK(G57,$G$56:$G$62,1)</f>
        <v>2</v>
      </c>
      <c r="C57" s="15" t="s">
        <v>255</v>
      </c>
      <c r="D57" s="15" t="s">
        <v>181</v>
      </c>
      <c r="E57" s="15" t="s">
        <v>27</v>
      </c>
      <c r="F57" s="29" t="s">
        <v>583</v>
      </c>
      <c r="G57" s="13">
        <v>4.6701388888888883E-4</v>
      </c>
      <c r="H57" s="65" t="str">
        <f t="shared" si="4"/>
        <v>0:40.35</v>
      </c>
      <c r="I57" s="13"/>
      <c r="J57" s="30" t="str">
        <f t="shared" ref="J57:J62" si="13">IF(G57&lt;$I$56,"破我國紀錄","")</f>
        <v/>
      </c>
      <c r="K57" s="31" t="e">
        <f>IF(G57&lt;#REF!,"破成人賽紀錄","")</f>
        <v>#REF!</v>
      </c>
    </row>
    <row r="58" spans="1:11" ht="30" customHeight="1">
      <c r="A58" s="10"/>
      <c r="B58" s="30">
        <f>RANK(G58,$G$56:$G$62,1)</f>
        <v>3</v>
      </c>
      <c r="C58" s="15" t="s">
        <v>410</v>
      </c>
      <c r="D58" s="15" t="s">
        <v>25</v>
      </c>
      <c r="E58" s="15" t="s">
        <v>27</v>
      </c>
      <c r="F58" s="29" t="s">
        <v>583</v>
      </c>
      <c r="G58" s="13">
        <v>5.3148148148148141E-4</v>
      </c>
      <c r="H58" s="65" t="str">
        <f t="shared" si="4"/>
        <v>0:45.92</v>
      </c>
      <c r="I58" s="13"/>
      <c r="J58" s="30" t="str">
        <f t="shared" si="13"/>
        <v/>
      </c>
      <c r="K58" s="31" t="e">
        <f>IF(G58&lt;#REF!,"破成人賽紀錄","")</f>
        <v>#REF!</v>
      </c>
    </row>
    <row r="59" spans="1:11" ht="30" customHeight="1">
      <c r="A59" s="10"/>
      <c r="B59" s="30">
        <f>RANK(G59,$G$56:$G$62,1)</f>
        <v>4</v>
      </c>
      <c r="C59" s="15" t="s">
        <v>414</v>
      </c>
      <c r="D59" s="15" t="s">
        <v>25</v>
      </c>
      <c r="E59" s="15" t="s">
        <v>27</v>
      </c>
      <c r="F59" s="29" t="s">
        <v>583</v>
      </c>
      <c r="G59" s="13">
        <v>5.9722222222222219E-4</v>
      </c>
      <c r="H59" s="65" t="str">
        <f t="shared" si="4"/>
        <v>0:51.60</v>
      </c>
      <c r="I59" s="13"/>
      <c r="J59" s="30" t="str">
        <f t="shared" si="13"/>
        <v/>
      </c>
      <c r="K59" s="31" t="e">
        <f>IF(G59&lt;#REF!,"破成人賽紀錄","")</f>
        <v>#REF!</v>
      </c>
    </row>
    <row r="60" spans="1:11" ht="30" customHeight="1">
      <c r="A60" s="10"/>
      <c r="B60" s="30">
        <f>RANK(G60,$G$56:$G$62,1)</f>
        <v>5</v>
      </c>
      <c r="C60" s="15" t="s">
        <v>447</v>
      </c>
      <c r="D60" s="15" t="s">
        <v>98</v>
      </c>
      <c r="E60" s="15" t="s">
        <v>27</v>
      </c>
      <c r="F60" s="29" t="s">
        <v>583</v>
      </c>
      <c r="G60" s="13">
        <v>6.1782407407407413E-4</v>
      </c>
      <c r="H60" s="65" t="str">
        <f t="shared" si="4"/>
        <v>0:53.38</v>
      </c>
      <c r="I60" s="13"/>
      <c r="J60" s="30" t="str">
        <f t="shared" si="13"/>
        <v/>
      </c>
      <c r="K60" s="31" t="e">
        <f>IF(G60&lt;#REF!,"破成人賽紀錄","")</f>
        <v>#REF!</v>
      </c>
    </row>
    <row r="61" spans="1:11" ht="30" customHeight="1">
      <c r="A61" s="10"/>
      <c r="B61" s="30"/>
      <c r="C61" s="15" t="s">
        <v>258</v>
      </c>
      <c r="D61" s="15" t="s">
        <v>25</v>
      </c>
      <c r="E61" s="15" t="s">
        <v>27</v>
      </c>
      <c r="F61" s="29" t="s">
        <v>583</v>
      </c>
      <c r="G61" s="13" t="s">
        <v>579</v>
      </c>
      <c r="H61" s="65" t="str">
        <f t="shared" si="4"/>
        <v>棄權</v>
      </c>
      <c r="I61" s="13"/>
      <c r="J61" s="30" t="str">
        <f t="shared" si="13"/>
        <v/>
      </c>
      <c r="K61" s="31" t="e">
        <f>IF(G61&lt;#REF!,"破成人賽紀錄","")</f>
        <v>#REF!</v>
      </c>
    </row>
    <row r="62" spans="1:11" ht="30" customHeight="1">
      <c r="A62" s="10"/>
      <c r="B62" s="30"/>
      <c r="C62" s="15" t="s">
        <v>448</v>
      </c>
      <c r="D62" s="15" t="s">
        <v>439</v>
      </c>
      <c r="E62" s="15" t="s">
        <v>27</v>
      </c>
      <c r="F62" s="29" t="s">
        <v>583</v>
      </c>
      <c r="G62" s="13" t="s">
        <v>579</v>
      </c>
      <c r="H62" s="65" t="str">
        <f t="shared" si="4"/>
        <v>棄權</v>
      </c>
      <c r="I62" s="13"/>
      <c r="J62" s="30" t="str">
        <f t="shared" si="13"/>
        <v/>
      </c>
      <c r="K62" s="31" t="e">
        <f>IF(G62&lt;#REF!,"破成人賽紀錄","")</f>
        <v>#REF!</v>
      </c>
    </row>
    <row r="63" spans="1:11" ht="30" customHeight="1">
      <c r="A63" s="10">
        <v>78</v>
      </c>
      <c r="B63" s="30">
        <f>RANK(G63,$G$63:$G$66,1)</f>
        <v>1</v>
      </c>
      <c r="C63" s="15" t="s">
        <v>261</v>
      </c>
      <c r="D63" s="15" t="s">
        <v>25</v>
      </c>
      <c r="E63" s="15" t="s">
        <v>269</v>
      </c>
      <c r="F63" s="29" t="s">
        <v>547</v>
      </c>
      <c r="G63" s="13">
        <v>4.4513888888888885E-4</v>
      </c>
      <c r="H63" s="65" t="str">
        <f t="shared" si="4"/>
        <v>0:38.46</v>
      </c>
      <c r="I63" s="13">
        <v>4.0243055555555556E-4</v>
      </c>
      <c r="J63" s="30" t="str">
        <f>IF(G63&lt;$I$63,"破我國紀錄","")</f>
        <v/>
      </c>
      <c r="K63" s="31" t="e">
        <f>IF(G63&lt;#REF!,"破成人賽紀錄","")</f>
        <v>#REF!</v>
      </c>
    </row>
    <row r="64" spans="1:11" ht="30" customHeight="1">
      <c r="A64" s="10"/>
      <c r="B64" s="30">
        <f>RANK(G64,$G$63:$G$66,1)</f>
        <v>2</v>
      </c>
      <c r="C64" s="15" t="s">
        <v>162</v>
      </c>
      <c r="D64" s="15" t="s">
        <v>86</v>
      </c>
      <c r="E64" s="15" t="s">
        <v>269</v>
      </c>
      <c r="F64" s="29" t="s">
        <v>547</v>
      </c>
      <c r="G64" s="13">
        <v>4.9618055555555548E-4</v>
      </c>
      <c r="H64" s="65" t="str">
        <f t="shared" si="4"/>
        <v>0:42.87</v>
      </c>
      <c r="I64" s="13"/>
      <c r="J64" s="30" t="str">
        <f t="shared" ref="J64:J69" si="14">IF(G64&lt;$I$63,"破我國紀錄","")</f>
        <v/>
      </c>
      <c r="K64" s="31" t="e">
        <f>IF(G64&lt;#REF!,"破成人賽紀錄","")</f>
        <v>#REF!</v>
      </c>
    </row>
    <row r="65" spans="1:11" ht="30" customHeight="1">
      <c r="A65" s="10"/>
      <c r="B65" s="30">
        <f>RANK(G65,$G$63:$G$66,1)</f>
        <v>3</v>
      </c>
      <c r="C65" s="15" t="s">
        <v>262</v>
      </c>
      <c r="D65" s="15" t="s">
        <v>263</v>
      </c>
      <c r="E65" s="15" t="s">
        <v>269</v>
      </c>
      <c r="F65" s="29" t="s">
        <v>547</v>
      </c>
      <c r="G65" s="13">
        <v>4.9930555555555557E-4</v>
      </c>
      <c r="H65" s="65" t="str">
        <f t="shared" si="4"/>
        <v>0:43.14</v>
      </c>
      <c r="I65" s="13"/>
      <c r="J65" s="30" t="str">
        <f t="shared" si="14"/>
        <v/>
      </c>
      <c r="K65" s="31" t="e">
        <f>IF(G65&lt;#REF!,"破成人賽紀錄","")</f>
        <v>#REF!</v>
      </c>
    </row>
    <row r="66" spans="1:11" ht="30" customHeight="1">
      <c r="A66" s="10"/>
      <c r="B66" s="30">
        <f>RANK(G66,$G$63:$G$66,1)</f>
        <v>4</v>
      </c>
      <c r="C66" s="15" t="s">
        <v>164</v>
      </c>
      <c r="D66" s="15" t="s">
        <v>86</v>
      </c>
      <c r="E66" s="15" t="s">
        <v>269</v>
      </c>
      <c r="F66" s="29" t="s">
        <v>450</v>
      </c>
      <c r="G66" s="13">
        <v>5.7175925925925927E-4</v>
      </c>
      <c r="H66" s="65" t="str">
        <f t="shared" ref="H66:H79" si="15">TEXT(G66,"m:ss.00;@")</f>
        <v>0:49.40</v>
      </c>
      <c r="I66" s="13"/>
      <c r="J66" s="30" t="str">
        <f t="shared" si="14"/>
        <v/>
      </c>
      <c r="K66" s="31" t="e">
        <f>IF(G66&lt;#REF!,"破成人賽紀錄","")</f>
        <v>#REF!</v>
      </c>
    </row>
    <row r="67" spans="1:11" ht="30" customHeight="1">
      <c r="A67" s="10">
        <v>78</v>
      </c>
      <c r="B67" s="30">
        <f>RANK(G67,$G$67:$G$69,1)</f>
        <v>1</v>
      </c>
      <c r="C67" s="15" t="s">
        <v>276</v>
      </c>
      <c r="D67" s="15" t="s">
        <v>9</v>
      </c>
      <c r="E67" s="15" t="s">
        <v>279</v>
      </c>
      <c r="F67" s="29" t="s">
        <v>547</v>
      </c>
      <c r="G67" s="13">
        <v>4.8252314814814816E-4</v>
      </c>
      <c r="H67" s="65" t="str">
        <f t="shared" si="15"/>
        <v>0:41.69</v>
      </c>
      <c r="I67" s="13"/>
      <c r="J67" s="30" t="str">
        <f t="shared" si="14"/>
        <v/>
      </c>
      <c r="K67" s="31" t="e">
        <f>IF(G67&lt;#REF!,"破成人賽紀錄","")</f>
        <v>#REF!</v>
      </c>
    </row>
    <row r="68" spans="1:11" ht="30" customHeight="1">
      <c r="A68" s="10"/>
      <c r="B68" s="30">
        <f t="shared" ref="B68:B69" si="16">RANK(G68,$G$67:$G$69,1)</f>
        <v>2</v>
      </c>
      <c r="C68" s="15" t="s">
        <v>275</v>
      </c>
      <c r="D68" s="15" t="s">
        <v>8</v>
      </c>
      <c r="E68" s="15" t="s">
        <v>279</v>
      </c>
      <c r="F68" s="29" t="s">
        <v>547</v>
      </c>
      <c r="G68" s="13">
        <v>5.2256944444444443E-4</v>
      </c>
      <c r="H68" s="65" t="str">
        <f t="shared" si="15"/>
        <v>0:45.15</v>
      </c>
      <c r="I68" s="35"/>
      <c r="J68" s="30" t="str">
        <f t="shared" si="14"/>
        <v/>
      </c>
      <c r="K68" s="31" t="e">
        <f>IF(G68&lt;#REF!,"破成人賽紀錄","")</f>
        <v>#REF!</v>
      </c>
    </row>
    <row r="69" spans="1:11" ht="30" customHeight="1">
      <c r="A69" s="10"/>
      <c r="B69" s="30">
        <f t="shared" si="16"/>
        <v>3</v>
      </c>
      <c r="C69" s="15" t="s">
        <v>272</v>
      </c>
      <c r="D69" s="15" t="s">
        <v>273</v>
      </c>
      <c r="E69" s="15" t="s">
        <v>279</v>
      </c>
      <c r="F69" s="29" t="s">
        <v>450</v>
      </c>
      <c r="G69" s="13">
        <v>5.7222222222222212E-4</v>
      </c>
      <c r="H69" s="65" t="str">
        <f t="shared" si="15"/>
        <v>0:49.44</v>
      </c>
      <c r="I69" s="13"/>
      <c r="J69" s="30" t="str">
        <f t="shared" si="14"/>
        <v/>
      </c>
      <c r="K69" s="31" t="e">
        <f>IF(G69&lt;#REF!,"破成人賽紀錄","")</f>
        <v>#REF!</v>
      </c>
    </row>
    <row r="70" spans="1:11" ht="30" customHeight="1">
      <c r="A70" s="10">
        <v>79</v>
      </c>
      <c r="B70" s="30">
        <f>RANK(G70,$G$70:$G$72,1)</f>
        <v>1</v>
      </c>
      <c r="C70" s="15" t="s">
        <v>265</v>
      </c>
      <c r="D70" s="15" t="s">
        <v>118</v>
      </c>
      <c r="E70" s="15" t="s">
        <v>271</v>
      </c>
      <c r="F70" s="29" t="s">
        <v>450</v>
      </c>
      <c r="G70" s="13">
        <v>4.6180555555555553E-4</v>
      </c>
      <c r="H70" s="65" t="str">
        <f t="shared" si="15"/>
        <v>0:39.90</v>
      </c>
      <c r="I70" s="13">
        <v>3.9108796296296304E-4</v>
      </c>
      <c r="J70" s="30" t="str">
        <f>IF(G70&lt;$I$70,"破我國紀錄","")</f>
        <v/>
      </c>
      <c r="K70" s="31" t="e">
        <f>IF(G70&lt;#REF!,"破成人賽紀錄","")</f>
        <v>#REF!</v>
      </c>
    </row>
    <row r="71" spans="1:11" ht="30" customHeight="1">
      <c r="A71" s="10"/>
      <c r="B71" s="30">
        <f>RANK(G71,$G$70:$G$72,1)</f>
        <v>2</v>
      </c>
      <c r="C71" s="15" t="s">
        <v>267</v>
      </c>
      <c r="D71" s="15" t="s">
        <v>268</v>
      </c>
      <c r="E71" s="15" t="s">
        <v>271</v>
      </c>
      <c r="F71" s="29" t="s">
        <v>543</v>
      </c>
      <c r="G71" s="13">
        <v>5.4768518518518512E-4</v>
      </c>
      <c r="H71" s="65" t="str">
        <f t="shared" si="15"/>
        <v>0:47.32</v>
      </c>
      <c r="I71" s="13"/>
      <c r="J71" s="30" t="str">
        <f t="shared" ref="J71:J72" si="17">IF(G71&lt;$I$70,"破我國紀錄","")</f>
        <v/>
      </c>
      <c r="K71" s="31" t="e">
        <f>IF(G71&lt;#REF!,"破成人賽紀錄","")</f>
        <v>#REF!</v>
      </c>
    </row>
    <row r="72" spans="1:11" ht="30" customHeight="1">
      <c r="A72" s="10"/>
      <c r="B72" s="30"/>
      <c r="C72" s="15" t="s">
        <v>417</v>
      </c>
      <c r="D72" s="15" t="s">
        <v>8</v>
      </c>
      <c r="E72" s="15" t="s">
        <v>271</v>
      </c>
      <c r="F72" s="29" t="s">
        <v>543</v>
      </c>
      <c r="G72" s="13" t="s">
        <v>464</v>
      </c>
      <c r="H72" s="65" t="str">
        <f t="shared" si="15"/>
        <v>棄權</v>
      </c>
      <c r="I72" s="35"/>
      <c r="J72" s="30" t="str">
        <f t="shared" si="17"/>
        <v/>
      </c>
      <c r="K72" s="31" t="e">
        <f>IF(G72&lt;#REF!,"破成人賽紀錄","")</f>
        <v>#REF!</v>
      </c>
    </row>
    <row r="73" spans="1:11" ht="30" customHeight="1">
      <c r="A73" s="10">
        <v>79</v>
      </c>
      <c r="B73" s="30">
        <f>RANK(G73,$G$73:$G$75,1)</f>
        <v>1</v>
      </c>
      <c r="C73" s="15" t="s">
        <v>278</v>
      </c>
      <c r="D73" s="15" t="s">
        <v>8</v>
      </c>
      <c r="E73" s="15" t="s">
        <v>281</v>
      </c>
      <c r="F73" s="29" t="s">
        <v>543</v>
      </c>
      <c r="G73" s="13">
        <v>4.236111111111111E-4</v>
      </c>
      <c r="H73" s="65" t="str">
        <f t="shared" si="15"/>
        <v>0:36.60</v>
      </c>
      <c r="I73" s="13">
        <v>3.7581018518518519E-4</v>
      </c>
      <c r="J73" s="30" t="str">
        <f>IF(G73&lt;$I$73,"破我國紀錄","")</f>
        <v/>
      </c>
      <c r="K73" s="31" t="e">
        <f>IF(G73&lt;#REF!,"破成人賽紀錄","")</f>
        <v>#REF!</v>
      </c>
    </row>
    <row r="74" spans="1:11" ht="30" customHeight="1">
      <c r="A74" s="10"/>
      <c r="B74" s="30">
        <f>RANK(G74,$G$73:$G$75,1)</f>
        <v>2</v>
      </c>
      <c r="C74" s="15" t="s">
        <v>449</v>
      </c>
      <c r="D74" s="15" t="s">
        <v>104</v>
      </c>
      <c r="E74" s="15" t="s">
        <v>281</v>
      </c>
      <c r="F74" s="29" t="s">
        <v>543</v>
      </c>
      <c r="G74" s="13">
        <v>5.4282407407407404E-4</v>
      </c>
      <c r="H74" s="65" t="str">
        <f t="shared" si="15"/>
        <v>0:46.90</v>
      </c>
      <c r="I74" s="13"/>
      <c r="J74" s="30" t="str">
        <f t="shared" ref="J74:J75" si="18">IF(G74&lt;$I$73,"破我國紀錄","")</f>
        <v/>
      </c>
    </row>
    <row r="75" spans="1:11" ht="30" customHeight="1">
      <c r="A75" s="10"/>
      <c r="B75" s="30">
        <f>RANK(G75,$G$73:$G$75,1)</f>
        <v>3</v>
      </c>
      <c r="C75" s="15" t="s">
        <v>419</v>
      </c>
      <c r="D75" s="15" t="s">
        <v>420</v>
      </c>
      <c r="E75" s="15" t="s">
        <v>281</v>
      </c>
      <c r="F75" s="29" t="s">
        <v>543</v>
      </c>
      <c r="G75" s="13">
        <v>5.6979166666666658E-4</v>
      </c>
      <c r="H75" s="65" t="str">
        <f t="shared" si="15"/>
        <v>0:49.23</v>
      </c>
      <c r="I75" s="13"/>
      <c r="J75" s="30" t="str">
        <f t="shared" si="18"/>
        <v/>
      </c>
    </row>
    <row r="76" spans="1:11" ht="30" customHeight="1">
      <c r="A76" s="10">
        <v>80</v>
      </c>
      <c r="B76" s="30">
        <f>RANK(G76,$G$76:$G$76,1)</f>
        <v>1</v>
      </c>
      <c r="C76" s="15" t="s">
        <v>283</v>
      </c>
      <c r="D76" s="15" t="s">
        <v>8</v>
      </c>
      <c r="E76" s="15" t="s">
        <v>285</v>
      </c>
      <c r="F76" s="29" t="s">
        <v>543</v>
      </c>
      <c r="G76" s="13">
        <v>4.1793981481481478E-4</v>
      </c>
      <c r="H76" s="65" t="str">
        <f t="shared" si="15"/>
        <v>0:36.11</v>
      </c>
      <c r="I76" s="13">
        <v>3.7442129629629631E-4</v>
      </c>
      <c r="J76" s="30" t="str">
        <f>IF(G76&lt;$I$76,"破我國紀錄","")</f>
        <v/>
      </c>
    </row>
    <row r="77" spans="1:11" ht="30" customHeight="1">
      <c r="A77" s="10">
        <v>80</v>
      </c>
      <c r="B77" s="30">
        <f>RANK(G77,$G$77:$G$79,1)</f>
        <v>1</v>
      </c>
      <c r="C77" s="15" t="s">
        <v>284</v>
      </c>
      <c r="D77" s="15" t="s">
        <v>22</v>
      </c>
      <c r="E77" s="15" t="s">
        <v>28</v>
      </c>
      <c r="F77" s="29" t="s">
        <v>543</v>
      </c>
      <c r="G77" s="13">
        <v>4.364583333333334E-4</v>
      </c>
      <c r="H77" s="65" t="str">
        <f t="shared" si="15"/>
        <v>0:37.71</v>
      </c>
      <c r="I77" s="13">
        <v>3.7442129629629631E-4</v>
      </c>
      <c r="J77" s="30" t="str">
        <f>IF(G77&lt;$I$77,"破我國紀錄","")</f>
        <v/>
      </c>
    </row>
    <row r="78" spans="1:11" ht="30" customHeight="1">
      <c r="A78" s="10"/>
      <c r="B78" s="30">
        <f>RANK(G78,$G$77:$G$79,1)</f>
        <v>2</v>
      </c>
      <c r="C78" s="15" t="s">
        <v>424</v>
      </c>
      <c r="D78" s="15" t="s">
        <v>29</v>
      </c>
      <c r="E78" s="15" t="s">
        <v>28</v>
      </c>
      <c r="F78" s="29" t="s">
        <v>543</v>
      </c>
      <c r="G78" s="13">
        <v>4.7777777777777787E-4</v>
      </c>
      <c r="H78" s="65" t="str">
        <f t="shared" si="15"/>
        <v>0:41.28</v>
      </c>
      <c r="I78" s="13"/>
      <c r="J78" s="30" t="str">
        <f t="shared" ref="J78:J79" si="19">IF(G78&lt;$I$77,"破我國紀錄","")</f>
        <v/>
      </c>
    </row>
    <row r="79" spans="1:11" ht="30" customHeight="1">
      <c r="A79" s="10"/>
      <c r="B79" s="30"/>
      <c r="C79" s="15" t="s">
        <v>569</v>
      </c>
      <c r="D79" s="15" t="s">
        <v>181</v>
      </c>
      <c r="E79" s="15" t="s">
        <v>28</v>
      </c>
      <c r="F79" s="29" t="s">
        <v>543</v>
      </c>
      <c r="G79" s="13" t="s">
        <v>545</v>
      </c>
      <c r="H79" s="65" t="str">
        <f t="shared" si="15"/>
        <v>犯規</v>
      </c>
      <c r="I79" s="13"/>
      <c r="J79" s="30" t="str">
        <f t="shared" si="19"/>
        <v/>
      </c>
    </row>
  </sheetData>
  <phoneticPr fontId="1" type="noConversion"/>
  <pageMargins left="0.31496062992125984" right="0.31496062992125984" top="0.78740157480314965" bottom="0.47244094488188981" header="0.31496062992125984" footer="0.31496062992125984"/>
  <pageSetup paperSize="9" scale="82" fitToHeight="0" orientation="portrait" r:id="rId1"/>
  <rowBreaks count="21" manualBreakCount="21">
    <brk id="2" max="16383" man="1"/>
    <brk id="4" max="16383" man="1"/>
    <brk id="9" max="16383" man="1"/>
    <brk id="11" max="16383" man="1"/>
    <brk id="17" max="16383" man="1"/>
    <brk id="19" max="16383" man="1"/>
    <brk id="22" max="16383" man="1"/>
    <brk id="23" max="16383" man="1"/>
    <brk id="25" max="16383" man="1"/>
    <brk id="26" max="16383" man="1"/>
    <brk id="27" max="16383" man="1"/>
    <brk id="29" max="16383" man="1"/>
    <brk id="34" max="16383" man="1"/>
    <brk id="44" max="16383" man="1"/>
    <brk id="55" max="16383" man="1"/>
    <brk id="62" max="16383" man="1"/>
    <brk id="66" max="16383" man="1"/>
    <brk id="69" max="16383" man="1"/>
    <brk id="72" max="16383" man="1"/>
    <brk id="75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15</vt:i4>
      </vt:variant>
    </vt:vector>
  </HeadingPairs>
  <TitlesOfParts>
    <vt:vector size="28" baseType="lpstr">
      <vt:lpstr>破紀錄彙整</vt:lpstr>
      <vt:lpstr>破紀錄一覽表</vt:lpstr>
      <vt:lpstr>100自</vt:lpstr>
      <vt:lpstr>100蛙</vt:lpstr>
      <vt:lpstr>100仰</vt:lpstr>
      <vt:lpstr>100蝶</vt:lpstr>
      <vt:lpstr>50蝶</vt:lpstr>
      <vt:lpstr>50仰</vt:lpstr>
      <vt:lpstr>50蛙</vt:lpstr>
      <vt:lpstr>50自</vt:lpstr>
      <vt:lpstr>100自 (9)</vt:lpstr>
      <vt:lpstr>接力</vt:lpstr>
      <vt:lpstr>工作表1</vt:lpstr>
      <vt:lpstr>'100仰'!Print_Area</vt:lpstr>
      <vt:lpstr>'100自'!Print_Area</vt:lpstr>
      <vt:lpstr>'100蛙'!Print_Area</vt:lpstr>
      <vt:lpstr>'100蝶'!Print_Area</vt:lpstr>
      <vt:lpstr>'100仰'!Print_Titles</vt:lpstr>
      <vt:lpstr>'100自'!Print_Titles</vt:lpstr>
      <vt:lpstr>'100自 (9)'!Print_Titles</vt:lpstr>
      <vt:lpstr>'100蛙'!Print_Titles</vt:lpstr>
      <vt:lpstr>'100蝶'!Print_Titles</vt:lpstr>
      <vt:lpstr>'50仰'!Print_Titles</vt:lpstr>
      <vt:lpstr>'50自'!Print_Titles</vt:lpstr>
      <vt:lpstr>'50蛙'!Print_Titles</vt:lpstr>
      <vt:lpstr>'50蝶'!Print_Titles</vt:lpstr>
      <vt:lpstr>破紀錄一覽表!Print_Titles</vt:lpstr>
      <vt:lpstr>接力!Print_Titles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高惠如</cp:lastModifiedBy>
  <cp:lastPrinted>2019-06-30T10:37:55Z</cp:lastPrinted>
  <dcterms:created xsi:type="dcterms:W3CDTF">2013-07-21T14:04:39Z</dcterms:created>
  <dcterms:modified xsi:type="dcterms:W3CDTF">2019-06-30T10:58:40Z</dcterms:modified>
</cp:coreProperties>
</file>